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codeName="ThisWorkbook"/>
  <xr:revisionPtr revIDLastSave="0" documentId="13_ncr:1_{6EC9A630-20EE-4AB4-B7CC-05B3022E9C47}" xr6:coauthVersionLast="47" xr6:coauthVersionMax="47" xr10:uidLastSave="{00000000-0000-0000-0000-000000000000}"/>
  <bookViews>
    <workbookView xWindow="-120" yWindow="-120" windowWidth="29040" windowHeight="15840" firstSheet="1" activeTab="13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8" r:id="rId9"/>
    <sheet name="ŘÍJEN" sheetId="15" r:id="rId10"/>
    <sheet name="LISTOPAD" sheetId="16" r:id="rId11"/>
    <sheet name="PROSINEC" sheetId="17" r:id="rId12"/>
    <sheet name="LEDEN 2025" sheetId="19" r:id="rId13"/>
    <sheet name="ÚNOR 2025" sheetId="20" r:id="rId14"/>
  </sheets>
  <externalReferences>
    <externalReference r:id="rId15"/>
  </externalReference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2">MATCH('LEDEN 2025'!ZobrazenýMěsíc,měsíce,0)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13">MATCH('ÚNOR 2025'!ZobrazenýMěsíc,měsíce,0)</definedName>
    <definedName name="ČísloZobrazenéhoMěsíce">MATCH([0]!ZobrazenýMěsíc,měsíce,0)</definedName>
    <definedName name="Dny" localSheetId="8">{0,1,2,3,4,5,6}</definedName>
    <definedName name="dny">{0,1,2,3,4,5,6}</definedName>
    <definedName name="DnyATýdny">{0,1,2,3,4,5,6} + {0;1;2;3;4;5}*7</definedName>
    <definedName name="DnyTýdne">{"PONDĚLÍ","ÚTERÝ","STŘEDA","ČTVRTEK","PÁTEK","SOBOTA","NEDĚLE"}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2">mřížkadní+'LEDEN 2025'!prvníden-WEEKDAY('LEDEN 2025'!prvníden)-'LEDEN 2025'!možnost_pracovníden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13">mřížkadní+'ÚNOR 2025'!prvníden-WEEKDAY('ÚNOR 2025'!prvníden)-'ÚNOR 2025'!možnost_pracovníden</definedName>
    <definedName name="kalendář">mřížkadní+[0]!prvníden-WEEKDAY([0]!prvníden)-možnost_pracovníden</definedName>
    <definedName name="KalendářníRok">[1]Leden!$K$4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2">MATCH('LEDEN 2025'!ZobrazenýMěsíc,měsíce,0)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13">MATCH('ÚNOR 2025'!ZobrazenýMěsíc,měsíce,0)</definedName>
    <definedName name="měsíc">MATCH([0]!ZobrazenýMěsíc,[0]!měsíce,0)</definedName>
    <definedName name="Měsíce" localSheetId="8">{"leden","únor","březen","duben","květen","červen","červenec","srpen","září","říjen","listopad","prosinec"}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2">MATCH('LEDEN 2025'!PočátečníDen,dnyvtýdnu_obrácené,0)-2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13">MATCH('ÚNOR 2025'!PočátečníDen,[0]!dnyvtýdnu_obrácené,0)-2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2">'LEDEN 2025'!$3:$3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13">'ÚNOR 2025'!$3:$3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2">ROUNDUP(MATCH(2,1/FREQUENCY(DATE('LEDEN 2025'!ZobrazenýRok,'LEDEN 2025'!ČísloZobrazenéhoMěsíce,1),'LEDEN 2025'!kalendář))/7,0)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13">ROUNDUP(MATCH(2,1/FREQUENCY(DATE('ÚNOR 2025'!ZobrazenýRok,'ÚNOR 2025'!ČísloZobrazenéhoMěsíce,1),'ÚNOR 2025'!kalendář))/7,0)</definedName>
    <definedName name="_xlnm.Print_Area" localSheetId="8">Září!$A:$I</definedName>
    <definedName name="OblastNadpisuSloupce1..H12.9">Září!$B$2</definedName>
    <definedName name="OblastNadpisuSloupce2..C14.9">Září!$B$2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2">DATE('LEDEN 2025'!ZobrazenýRok,'LEDEN 2025'!měsíc,1)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13">DATE('ÚNOR 2025'!ZobrazenýRok,'ÚNOR 2025'!měsíc,1)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2">'LEDEN 2025'!$E$1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13">'ÚNOR 2025'!$E$1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2">DATE('LEDEN 2025'!ZobrazenýRok,'LEDEN 2025'!měsíc,1)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13">DATE('ÚNOR 2025'!ZobrazenýRok,'ÚNOR 2025'!měsíc,1)</definedName>
    <definedName name="prvníden">DATE([0]!ZobrazenýRok,[0]!měsíc,1)</definedName>
    <definedName name="týdny">{0;1;2;3;4;5;6}</definedName>
    <definedName name="vzorecdní">{1,1,2,2,3,3,4,4,5,5,6,6,7}</definedName>
    <definedName name="ZačátekTýdne">[1]Leden!$L$4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2">'LEDEN 2025'!$C$1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13">'ÚNOR 2025'!$C$1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2">'LEDEN 2025'!$B$1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13">'ÚNOR 2025'!$B$1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20" l="1" a="1"/>
  <c r="H12" i="20" s="1"/>
  <c r="B10" i="20" a="1"/>
  <c r="H10" i="20" s="1"/>
  <c r="B8" i="20" a="1"/>
  <c r="H8" i="20" s="1"/>
  <c r="B6" i="20" a="1"/>
  <c r="H6" i="20" s="1"/>
  <c r="B4" i="20" a="1"/>
  <c r="H4" i="20" s="1"/>
  <c r="B3" i="20" a="1"/>
  <c r="H3" i="20" s="1"/>
  <c r="B12" i="19" a="1"/>
  <c r="H12" i="19" s="1"/>
  <c r="B10" i="19" a="1"/>
  <c r="H10" i="19" s="1"/>
  <c r="B8" i="19" a="1"/>
  <c r="H8" i="19" s="1"/>
  <c r="B6" i="19" a="1"/>
  <c r="H6" i="19" s="1"/>
  <c r="B4" i="19" a="1"/>
  <c r="H4" i="19" s="1"/>
  <c r="B3" i="19" a="1"/>
  <c r="H3" i="19" s="1"/>
  <c r="B11" i="18" a="1"/>
  <c r="C11" i="18" s="1"/>
  <c r="B9" i="18" a="1"/>
  <c r="C9" i="18" s="1"/>
  <c r="B7" i="18" a="1"/>
  <c r="C7" i="18" s="1"/>
  <c r="B5" i="18" a="1"/>
  <c r="C5" i="18" s="1"/>
  <c r="B3" i="18" a="1"/>
  <c r="C3" i="18" s="1"/>
  <c r="C2" i="18" s="1"/>
  <c r="B2" i="18"/>
  <c r="E10" i="20" l="1"/>
  <c r="E12" i="20"/>
  <c r="B3" i="20"/>
  <c r="F3" i="20"/>
  <c r="B4" i="20"/>
  <c r="F4" i="20"/>
  <c r="B6" i="20"/>
  <c r="F6" i="20"/>
  <c r="B8" i="20"/>
  <c r="F8" i="20"/>
  <c r="B10" i="20"/>
  <c r="F10" i="20"/>
  <c r="B12" i="20"/>
  <c r="F12" i="20"/>
  <c r="E3" i="20"/>
  <c r="E4" i="20"/>
  <c r="E8" i="20"/>
  <c r="C3" i="20"/>
  <c r="G3" i="20"/>
  <c r="C4" i="20"/>
  <c r="G4" i="20"/>
  <c r="C6" i="20"/>
  <c r="G6" i="20"/>
  <c r="C8" i="20"/>
  <c r="G8" i="20"/>
  <c r="C10" i="20"/>
  <c r="G10" i="20"/>
  <c r="C12" i="20"/>
  <c r="G12" i="20"/>
  <c r="E6" i="20"/>
  <c r="D3" i="20"/>
  <c r="D4" i="20"/>
  <c r="D6" i="20"/>
  <c r="D8" i="20"/>
  <c r="D10" i="20"/>
  <c r="D12" i="20"/>
  <c r="E3" i="19"/>
  <c r="E6" i="19"/>
  <c r="E8" i="19"/>
  <c r="E12" i="19"/>
  <c r="B3" i="19"/>
  <c r="F3" i="19"/>
  <c r="B4" i="19"/>
  <c r="F4" i="19"/>
  <c r="B6" i="19"/>
  <c r="F6" i="19"/>
  <c r="B8" i="19"/>
  <c r="F8" i="19"/>
  <c r="B10" i="19"/>
  <c r="F10" i="19"/>
  <c r="B12" i="19"/>
  <c r="F12" i="19"/>
  <c r="E10" i="19"/>
  <c r="C3" i="19"/>
  <c r="G3" i="19"/>
  <c r="C4" i="19"/>
  <c r="G4" i="19"/>
  <c r="C6" i="19"/>
  <c r="G6" i="19"/>
  <c r="C8" i="19"/>
  <c r="G8" i="19"/>
  <c r="C10" i="19"/>
  <c r="G10" i="19"/>
  <c r="C12" i="19"/>
  <c r="G12" i="19"/>
  <c r="E4" i="19"/>
  <c r="D3" i="19"/>
  <c r="D4" i="19"/>
  <c r="D6" i="19"/>
  <c r="D8" i="19"/>
  <c r="D10" i="19"/>
  <c r="D12" i="19"/>
  <c r="D5" i="18"/>
  <c r="D7" i="18"/>
  <c r="D9" i="18"/>
  <c r="D11" i="18"/>
  <c r="E3" i="18"/>
  <c r="E2" i="18" s="1"/>
  <c r="E5" i="18"/>
  <c r="E7" i="18"/>
  <c r="E9" i="18"/>
  <c r="E11" i="18"/>
  <c r="F5" i="18"/>
  <c r="F11" i="18"/>
  <c r="G3" i="18"/>
  <c r="G2" i="18" s="1"/>
  <c r="G5" i="18"/>
  <c r="G7" i="18"/>
  <c r="G9" i="18"/>
  <c r="G11" i="18"/>
  <c r="D3" i="18"/>
  <c r="D2" i="18" s="1"/>
  <c r="F3" i="18"/>
  <c r="F2" i="18" s="1"/>
  <c r="F7" i="18"/>
  <c r="F9" i="18"/>
  <c r="H3" i="18"/>
  <c r="H2" i="18" s="1"/>
  <c r="H5" i="18"/>
  <c r="H7" i="18"/>
  <c r="H9" i="18"/>
  <c r="H11" i="18"/>
  <c r="B3" i="18"/>
  <c r="B5" i="18"/>
  <c r="B7" i="18"/>
  <c r="B9" i="18"/>
  <c r="B11" i="18"/>
  <c r="B12" i="17" l="1" a="1"/>
  <c r="C12" i="17" s="1"/>
  <c r="B10" i="17" a="1"/>
  <c r="B10" i="17" s="1"/>
  <c r="B8" i="17" a="1"/>
  <c r="B8" i="17" s="1"/>
  <c r="B6" i="17" a="1"/>
  <c r="B6" i="17" s="1"/>
  <c r="B4" i="17" a="1"/>
  <c r="B4" i="17" s="1"/>
  <c r="B3" i="17" a="1"/>
  <c r="B3" i="17" s="1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B3" i="16" s="1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B3" i="15" s="1"/>
  <c r="B12" i="13" a="1"/>
  <c r="B12" i="13" s="1"/>
  <c r="B10" i="13" a="1"/>
  <c r="B10" i="13" s="1"/>
  <c r="B8" i="13" a="1"/>
  <c r="B8" i="13" s="1"/>
  <c r="B6" i="13" a="1"/>
  <c r="B6" i="13" s="1"/>
  <c r="E6" i="13"/>
  <c r="B4" i="13" a="1"/>
  <c r="B4" i="13" s="1"/>
  <c r="B3" i="13" a="1"/>
  <c r="B3" i="13" s="1"/>
  <c r="B12" i="12" a="1"/>
  <c r="B12" i="12" s="1"/>
  <c r="F12" i="12"/>
  <c r="G12" i="12"/>
  <c r="B10" i="12" a="1"/>
  <c r="B10" i="12" s="1"/>
  <c r="B8" i="12" a="1"/>
  <c r="B8" i="12" s="1"/>
  <c r="B6" i="12" a="1"/>
  <c r="B6" i="12" s="1"/>
  <c r="B4" i="12" a="1"/>
  <c r="B4" i="12" s="1"/>
  <c r="B3" i="12" a="1"/>
  <c r="B3" i="12" s="1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B3" i="11" s="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B3" i="9" s="1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B3" i="7" s="1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 s="1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B3" i="2" s="1"/>
  <c r="B3" i="1" a="1"/>
  <c r="B3" i="1" s="1"/>
  <c r="B12" i="1" a="1"/>
  <c r="B12" i="1" s="1"/>
  <c r="B10" i="1" a="1"/>
  <c r="E10" i="1" s="1"/>
  <c r="B8" i="1" a="1"/>
  <c r="D8" i="1" s="1"/>
  <c r="B6" i="1" a="1"/>
  <c r="H6" i="1" s="1"/>
  <c r="B4" i="1" a="1"/>
  <c r="B4" i="1" s="1"/>
  <c r="C10" i="2" l="1"/>
  <c r="C3" i="5"/>
  <c r="H6" i="9"/>
  <c r="C8" i="11"/>
  <c r="E3" i="12"/>
  <c r="E12" i="12"/>
  <c r="C12" i="12"/>
  <c r="F8" i="2"/>
  <c r="D12" i="2"/>
  <c r="D4" i="5"/>
  <c r="G3" i="11"/>
  <c r="G6" i="2"/>
  <c r="D10" i="2"/>
  <c r="G4" i="9"/>
  <c r="C3" i="11"/>
  <c r="H8" i="11"/>
  <c r="F12" i="5"/>
  <c r="F6" i="9"/>
  <c r="E10" i="9"/>
  <c r="D4" i="12"/>
  <c r="D8" i="13"/>
  <c r="C12" i="16"/>
  <c r="E3" i="5"/>
  <c r="G10" i="5"/>
  <c r="E12" i="5"/>
  <c r="F4" i="7"/>
  <c r="G8" i="11"/>
  <c r="G10" i="11"/>
  <c r="G3" i="13"/>
  <c r="F12" i="2"/>
  <c r="D3" i="5"/>
  <c r="E10" i="5"/>
  <c r="D12" i="5"/>
  <c r="D4" i="7"/>
  <c r="D8" i="9"/>
  <c r="F8" i="11"/>
  <c r="E10" i="11"/>
  <c r="D3" i="12"/>
  <c r="C6" i="12"/>
  <c r="H12" i="12"/>
  <c r="D12" i="12"/>
  <c r="E3" i="13"/>
  <c r="C6" i="13"/>
  <c r="E12" i="16"/>
  <c r="E8" i="2"/>
  <c r="G3" i="7"/>
  <c r="F4" i="9"/>
  <c r="E6" i="9"/>
  <c r="C10" i="9"/>
  <c r="H6" i="11"/>
  <c r="E8" i="11"/>
  <c r="D10" i="11"/>
  <c r="C3" i="12"/>
  <c r="H10" i="12"/>
  <c r="D3" i="13"/>
  <c r="C4" i="15"/>
  <c r="C4" i="16"/>
  <c r="B12" i="17"/>
  <c r="D8" i="2"/>
  <c r="E6" i="2"/>
  <c r="H10" i="2"/>
  <c r="G6" i="5"/>
  <c r="H12" i="5"/>
  <c r="F3" i="7"/>
  <c r="E6" i="7"/>
  <c r="H3" i="9"/>
  <c r="E4" i="9"/>
  <c r="D6" i="9"/>
  <c r="G6" i="11"/>
  <c r="D8" i="11"/>
  <c r="C10" i="11"/>
  <c r="G10" i="12"/>
  <c r="C3" i="13"/>
  <c r="G10" i="2"/>
  <c r="G3" i="2"/>
  <c r="H8" i="2"/>
  <c r="F10" i="2"/>
  <c r="F3" i="5"/>
  <c r="D6" i="5"/>
  <c r="G12" i="5"/>
  <c r="E3" i="7"/>
  <c r="C6" i="7"/>
  <c r="G3" i="9"/>
  <c r="D4" i="9"/>
  <c r="C6" i="9"/>
  <c r="D12" i="9"/>
  <c r="F6" i="11"/>
  <c r="F10" i="12"/>
  <c r="E4" i="17"/>
  <c r="H3" i="7"/>
  <c r="D3" i="2"/>
  <c r="G8" i="2"/>
  <c r="E10" i="2"/>
  <c r="C6" i="5"/>
  <c r="D3" i="7"/>
  <c r="F3" i="9"/>
  <c r="C4" i="9"/>
  <c r="E6" i="11"/>
  <c r="F12" i="11"/>
  <c r="E10" i="12"/>
  <c r="F4" i="13"/>
  <c r="G10" i="13"/>
  <c r="C8" i="16"/>
  <c r="C3" i="2"/>
  <c r="C3" i="7"/>
  <c r="E3" i="9"/>
  <c r="F8" i="9"/>
  <c r="H10" i="11"/>
  <c r="D12" i="11"/>
  <c r="G6" i="12"/>
  <c r="H3" i="13"/>
  <c r="D4" i="13"/>
  <c r="C10" i="13"/>
  <c r="G10" i="7"/>
  <c r="C12" i="15"/>
  <c r="C10" i="7"/>
  <c r="H4" i="9"/>
  <c r="G6" i="9"/>
  <c r="F10" i="11"/>
  <c r="F3" i="13"/>
  <c r="H8" i="5"/>
  <c r="H4" i="11"/>
  <c r="H8" i="12"/>
  <c r="H12" i="13"/>
  <c r="C8" i="15"/>
  <c r="H3" i="2"/>
  <c r="G4" i="2"/>
  <c r="F6" i="2"/>
  <c r="C12" i="2"/>
  <c r="H6" i="5"/>
  <c r="G8" i="5"/>
  <c r="F10" i="5"/>
  <c r="C4" i="7"/>
  <c r="H10" i="7"/>
  <c r="G12" i="7"/>
  <c r="C8" i="9"/>
  <c r="H3" i="11"/>
  <c r="G4" i="11"/>
  <c r="C12" i="11"/>
  <c r="H6" i="12"/>
  <c r="G8" i="12"/>
  <c r="C4" i="13"/>
  <c r="H10" i="13"/>
  <c r="G12" i="13"/>
  <c r="C4" i="17"/>
  <c r="D4" i="17"/>
  <c r="F4" i="17"/>
  <c r="G4" i="17"/>
  <c r="H4" i="17"/>
  <c r="H4" i="2"/>
  <c r="H4" i="5"/>
  <c r="F8" i="5"/>
  <c r="H4" i="12"/>
  <c r="F8" i="12"/>
  <c r="D4" i="15"/>
  <c r="F4" i="15"/>
  <c r="G4" i="15"/>
  <c r="H4" i="15"/>
  <c r="D12" i="15"/>
  <c r="F12" i="15"/>
  <c r="G12" i="15"/>
  <c r="H12" i="15"/>
  <c r="D4" i="16"/>
  <c r="F4" i="16"/>
  <c r="G4" i="16"/>
  <c r="H4" i="16"/>
  <c r="D8" i="16"/>
  <c r="F8" i="16"/>
  <c r="G8" i="16"/>
  <c r="H8" i="16"/>
  <c r="D12" i="16"/>
  <c r="F12" i="16"/>
  <c r="G12" i="16"/>
  <c r="H12" i="16"/>
  <c r="G4" i="1"/>
  <c r="F6" i="1"/>
  <c r="C10" i="1"/>
  <c r="C12" i="1"/>
  <c r="H12" i="7"/>
  <c r="C4" i="1"/>
  <c r="G6" i="1"/>
  <c r="D10" i="1"/>
  <c r="D12" i="1"/>
  <c r="D4" i="1"/>
  <c r="H8" i="1"/>
  <c r="G10" i="1"/>
  <c r="H8" i="7"/>
  <c r="F12" i="7"/>
  <c r="H8" i="13"/>
  <c r="F12" i="13"/>
  <c r="D8" i="15"/>
  <c r="F8" i="15"/>
  <c r="G8" i="15"/>
  <c r="H8" i="15"/>
  <c r="E4" i="1"/>
  <c r="C8" i="1"/>
  <c r="F10" i="1"/>
  <c r="B6" i="1"/>
  <c r="C3" i="1"/>
  <c r="F3" i="2"/>
  <c r="E4" i="2"/>
  <c r="D6" i="2"/>
  <c r="C8" i="2"/>
  <c r="H3" i="5"/>
  <c r="G4" i="5"/>
  <c r="F6" i="5"/>
  <c r="E8" i="5"/>
  <c r="D10" i="5"/>
  <c r="C12" i="5"/>
  <c r="H6" i="7"/>
  <c r="G8" i="7"/>
  <c r="F10" i="7"/>
  <c r="E12" i="7"/>
  <c r="D3" i="9"/>
  <c r="H10" i="9"/>
  <c r="G12" i="9"/>
  <c r="F3" i="11"/>
  <c r="E4" i="11"/>
  <c r="D6" i="11"/>
  <c r="H3" i="12"/>
  <c r="G4" i="12"/>
  <c r="F6" i="12"/>
  <c r="E8" i="12"/>
  <c r="D10" i="12"/>
  <c r="H6" i="13"/>
  <c r="G8" i="13"/>
  <c r="F10" i="13"/>
  <c r="E12" i="13"/>
  <c r="E3" i="15"/>
  <c r="E6" i="15"/>
  <c r="E10" i="15"/>
  <c r="E3" i="16"/>
  <c r="E6" i="16"/>
  <c r="E10" i="16"/>
  <c r="E3" i="17"/>
  <c r="C6" i="17"/>
  <c r="D6" i="17"/>
  <c r="E6" i="17"/>
  <c r="F6" i="17"/>
  <c r="G6" i="17"/>
  <c r="H6" i="17"/>
  <c r="E3" i="1"/>
  <c r="E3" i="2"/>
  <c r="D4" i="2"/>
  <c r="C6" i="2"/>
  <c r="H12" i="2"/>
  <c r="G3" i="5"/>
  <c r="F4" i="5"/>
  <c r="E6" i="5"/>
  <c r="D8" i="5"/>
  <c r="C10" i="5"/>
  <c r="H4" i="7"/>
  <c r="G6" i="7"/>
  <c r="F8" i="7"/>
  <c r="E10" i="7"/>
  <c r="D12" i="7"/>
  <c r="C3" i="9"/>
  <c r="H8" i="9"/>
  <c r="G10" i="9"/>
  <c r="F12" i="9"/>
  <c r="E3" i="11"/>
  <c r="D4" i="11"/>
  <c r="C6" i="11"/>
  <c r="H12" i="11"/>
  <c r="G3" i="12"/>
  <c r="F4" i="12"/>
  <c r="E6" i="12"/>
  <c r="D8" i="12"/>
  <c r="C10" i="12"/>
  <c r="H4" i="13"/>
  <c r="G6" i="13"/>
  <c r="F8" i="13"/>
  <c r="E10" i="13"/>
  <c r="D12" i="13"/>
  <c r="C3" i="15"/>
  <c r="C6" i="15"/>
  <c r="C10" i="15"/>
  <c r="C3" i="16"/>
  <c r="C6" i="16"/>
  <c r="C10" i="16"/>
  <c r="C3" i="17"/>
  <c r="H3" i="1"/>
  <c r="F4" i="2"/>
  <c r="H12" i="9"/>
  <c r="F4" i="11"/>
  <c r="F4" i="1"/>
  <c r="E8" i="1"/>
  <c r="H12" i="1"/>
  <c r="C6" i="1"/>
  <c r="F8" i="1"/>
  <c r="E12" i="1"/>
  <c r="B8" i="1"/>
  <c r="F3" i="1"/>
  <c r="C4" i="2"/>
  <c r="G12" i="2"/>
  <c r="E4" i="5"/>
  <c r="C8" i="5"/>
  <c r="G4" i="7"/>
  <c r="F6" i="7"/>
  <c r="E8" i="7"/>
  <c r="D10" i="7"/>
  <c r="C12" i="7"/>
  <c r="G8" i="9"/>
  <c r="F10" i="9"/>
  <c r="E12" i="9"/>
  <c r="D3" i="11"/>
  <c r="C4" i="11"/>
  <c r="G12" i="11"/>
  <c r="F3" i="12"/>
  <c r="E4" i="12"/>
  <c r="D6" i="12"/>
  <c r="C8" i="12"/>
  <c r="G4" i="13"/>
  <c r="F6" i="13"/>
  <c r="E8" i="13"/>
  <c r="D10" i="13"/>
  <c r="C12" i="13"/>
  <c r="C8" i="17"/>
  <c r="D8" i="17"/>
  <c r="E8" i="17"/>
  <c r="F8" i="17"/>
  <c r="G8" i="17"/>
  <c r="H8" i="17"/>
  <c r="D6" i="1"/>
  <c r="G8" i="1"/>
  <c r="F12" i="1"/>
  <c r="D6" i="15"/>
  <c r="F6" i="15"/>
  <c r="G6" i="15"/>
  <c r="H6" i="15"/>
  <c r="D10" i="15"/>
  <c r="F10" i="15"/>
  <c r="G10" i="15"/>
  <c r="H10" i="15"/>
  <c r="D3" i="16"/>
  <c r="F3" i="16"/>
  <c r="G3" i="16"/>
  <c r="H3" i="16"/>
  <c r="D6" i="16"/>
  <c r="F6" i="16"/>
  <c r="G6" i="16"/>
  <c r="H6" i="16"/>
  <c r="D10" i="16"/>
  <c r="F10" i="16"/>
  <c r="G10" i="16"/>
  <c r="H10" i="16"/>
  <c r="D3" i="17"/>
  <c r="F3" i="17"/>
  <c r="G3" i="17"/>
  <c r="H3" i="17"/>
  <c r="G3" i="1"/>
  <c r="D8" i="7"/>
  <c r="D3" i="15"/>
  <c r="F3" i="15"/>
  <c r="G3" i="15"/>
  <c r="H3" i="15"/>
  <c r="H4" i="1"/>
  <c r="E6" i="1"/>
  <c r="H10" i="1"/>
  <c r="G12" i="1"/>
  <c r="B10" i="1"/>
  <c r="D3" i="1"/>
  <c r="H6" i="2"/>
  <c r="E12" i="2"/>
  <c r="C4" i="5"/>
  <c r="H10" i="5"/>
  <c r="E4" i="7"/>
  <c r="D6" i="7"/>
  <c r="C8" i="7"/>
  <c r="E8" i="9"/>
  <c r="D10" i="9"/>
  <c r="C12" i="9"/>
  <c r="E12" i="11"/>
  <c r="C4" i="12"/>
  <c r="E4" i="13"/>
  <c r="D6" i="13"/>
  <c r="C8" i="13"/>
  <c r="E4" i="15"/>
  <c r="E8" i="15"/>
  <c r="E12" i="15"/>
  <c r="E4" i="16"/>
  <c r="E8" i="16"/>
  <c r="C10" i="17"/>
  <c r="D10" i="17"/>
  <c r="E10" i="17"/>
  <c r="F10" i="17"/>
  <c r="G10" i="17"/>
  <c r="H10" i="17"/>
  <c r="H12" i="17"/>
  <c r="G12" i="17"/>
  <c r="F12" i="17"/>
  <c r="E12" i="17"/>
  <c r="D12" i="17"/>
</calcChain>
</file>

<file path=xl/sharedStrings.xml><?xml version="1.0" encoding="utf-8"?>
<sst xmlns="http://schemas.openxmlformats.org/spreadsheetml/2006/main" count="586" uniqueCount="151">
  <si>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</si>
  <si>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</si>
  <si>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</si>
  <si>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</si>
  <si>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</si>
  <si>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</si>
  <si>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</si>
  <si>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</si>
  <si>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</si>
  <si>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</si>
  <si>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</si>
  <si>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</si>
  <si>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</si>
  <si>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</si>
  <si>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</si>
  <si>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</si>
  <si>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</si>
  <si>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</si>
  <si>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</si>
  <si>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</si>
  <si>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</si>
  <si>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</si>
  <si>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</si>
  <si>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</si>
  <si>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 xml:space="preserve">7:55-8:40 tělocvična ZŠ Grünwaldova
</t>
  </si>
  <si>
    <t xml:space="preserve">
14:00 sraz 
14:45 - 15:45 led 2LP 
16:00 odchod
</t>
  </si>
  <si>
    <t xml:space="preserve">
6:30  sraz
7:00 - 8:15 led 2LP
8:30 odchod
</t>
  </si>
  <si>
    <t>10:30 odjezd od ZS autobusem 
14:00 začátek utkání
TŘEMOŠNÁ</t>
  </si>
  <si>
    <t>10:15 sraz 
WOLVES
11:15 začátek 1LP</t>
  </si>
  <si>
    <t xml:space="preserve">
14:00  sraz off ice
15:00 -16:00 led 2LP
16:30 odchod
</t>
  </si>
  <si>
    <t xml:space="preserve">13:00  sraz
13:45 - 14:45 led 2LP 
15:00 -16:00 off ice PČ
16:15 odchod
</t>
  </si>
  <si>
    <t xml:space="preserve">
sraz 7:20
7:30 - 8:15 PLOVÁRNA
15:45-16:45 LED 1LP
</t>
  </si>
  <si>
    <t xml:space="preserve">
14:00 sraz 
14:30 - 15:30 led 2LP 
16:00 odchod
</t>
  </si>
  <si>
    <t xml:space="preserve">
6:30  sraz
7:00 - 8:15 led 2LP
8:30 odchod
sraz 15:30
VESELÍ 16:30
</t>
  </si>
  <si>
    <t>10:45 sraz v Sobíku
11:45 začátek utkání
SOBĚSLAV</t>
  </si>
  <si>
    <t>10:15 sraz 
KLATOVY
11:15 začátek 1LP</t>
  </si>
  <si>
    <t>10:15 sraz 
TÁBOR
11:15 začátek 1LP</t>
  </si>
  <si>
    <t xml:space="preserve">8:30  sraz
9::45 - 10:45 led 2LP 
11:15 odchod
</t>
  </si>
  <si>
    <t>SŽB</t>
  </si>
  <si>
    <t>13:00 odjezd od ZS autobusem
16:45 začátek utkání
KLATOVY</t>
  </si>
  <si>
    <t>11:30 sraz 
TŘEMOŠNÁ
13:30 začátek 2LP</t>
  </si>
  <si>
    <t>10:00 odjezd od ZS autobusem 
13:20 začátek utkání
WOLVES</t>
  </si>
  <si>
    <t>9:00 sraz 
VESELÍ
10:00  začátek 2LP</t>
  </si>
  <si>
    <t>8:00 sraz 
SOBĚSLAV
9:00 začátek 1LP</t>
  </si>
  <si>
    <t>9:00 odjezd od ZS autobusem 
12:30 začátek utkání
ŠKODA PLZEŇ</t>
  </si>
  <si>
    <t xml:space="preserve">
9:00  sraz
9:45 - 10:45 led 2LP
11:15 odchod
</t>
  </si>
  <si>
    <t xml:space="preserve">
13:00  sraz
13:45 - 14:45 led 2LP 
15:00 -16:00 off ice PČ
16:15 odchod
</t>
  </si>
  <si>
    <t>7:45 odjezd od ZS autobusem 
11:15 začátek utkání
TŘEMOŠNÁ</t>
  </si>
  <si>
    <t xml:space="preserve">
9:30  sraz
10:30 - 11:30 led 2LP
12:00 odchod
</t>
  </si>
  <si>
    <t xml:space="preserve">
sraz 7:20
7:30 - 8:15 PLOVÁRNA
</t>
  </si>
  <si>
    <t xml:space="preserve">
9:45  sraz
10:15 - 11:15 led 2LP 
11:30 -12:30 off ice PČ
13:00 odchod
</t>
  </si>
  <si>
    <t xml:space="preserve">
7:45  sraz
8:30 - 9:30 led 2LP
9:45 - 10:45 off ice
11:00 odchod
</t>
  </si>
  <si>
    <t xml:space="preserve">
7:45 sraz
8:30 - 9:30 led 2LP
10:00 odchod
</t>
  </si>
  <si>
    <t>TURNAJ V TÁBOŘE
NHL DEN</t>
  </si>
  <si>
    <t xml:space="preserve">7:55-8:40 tělocvična ZŠ Grünwaldova
Play off DTS na Spartě
odjezd 7:30 utkání10:45
</t>
  </si>
  <si>
    <t>8:30 sraz doprava vlastní
9:30 začátek utkání
TÁBOR</t>
  </si>
  <si>
    <t>15:30 sraz doprava vlastní
16:30 začátek utkání
VESELÍ</t>
  </si>
  <si>
    <t xml:space="preserve">                                                                                                       6:50 sraz ZS kabina
   7:00 - 8:15 OFF-ICE      PLOCHA 
</t>
  </si>
  <si>
    <t xml:space="preserve">
sraz 6:45
7:15 - 8:15 led 2LP
</t>
  </si>
  <si>
    <t xml:space="preserve">
10:30  sraz
11:30 - 12:30 led 1LP
13:00 odchod
</t>
  </si>
  <si>
    <t xml:space="preserve">
13:00  sraz
13:30 - 14:30 led 2LP 
15:00 -16:00 off ice PČ
16:15 odchod
</t>
  </si>
  <si>
    <t>9:45sraz 
WOLVES
10:45  začátek 2LP</t>
  </si>
  <si>
    <t>15:00 sraz 
PLZEŇ
16:00  začátek 2LP</t>
  </si>
  <si>
    <t>11:00 sraz 
kLATOVY
12:00  začátek 1LP</t>
  </si>
  <si>
    <t xml:space="preserve">
sraz 6:45
7:15 - 8:15 led 1LP
</t>
  </si>
  <si>
    <t xml:space="preserve">
6:30  sraz
7:00 - 8:15 led 1LP
8:30 odchod
</t>
  </si>
  <si>
    <t xml:space="preserve">
13:00  sraz
13:45 - 14:45 led 1LP 
</t>
  </si>
  <si>
    <t xml:space="preserve">
14:00 - 15:15  sraz off ice
</t>
  </si>
  <si>
    <t xml:space="preserve">                                                                                                       14:30 sraz ZS kabina
   14:45-16:00 OFF-ICE      PLOCHA
</t>
  </si>
  <si>
    <t>U12 MŽA</t>
  </si>
  <si>
    <t xml:space="preserve">                                                                                                       13:45 sraz ZS kabina
   14:00-15:15 OFF-ICE      PLOCHA
</t>
  </si>
  <si>
    <t xml:space="preserve">                                                                                                       14:45 sraz ZS kabina
   15:00-16:00 OFF-ICE      TERÉN U SPORTOVKY
</t>
  </si>
  <si>
    <t>MŽA</t>
  </si>
  <si>
    <t xml:space="preserve">                                                                                                       6:50 sraz ZS kabina
   7:00 - 8:15 OFF-ICE      KORIDOR
</t>
  </si>
  <si>
    <t xml:space="preserve">                                                                                                       14:30 sraz ZS kabina
   14:45-16:00 OFF-ICE      TERÉN U SPORTROVKY/ZIMÁK
</t>
  </si>
  <si>
    <t xml:space="preserve">                                                                                                       13:45 sraz ZS kabina
   14:00-15:15 OFF-ICE      TERÉN U SPORTOVKY
</t>
  </si>
  <si>
    <t xml:space="preserve">
8:15  sraz 
9:00 -10:00 led 2LP
10:15 off-ice
11:00 odchod
</t>
  </si>
  <si>
    <t xml:space="preserve">
10:00  sraz 
10:15 off ice
11:30 -12:30 led 2LP
13:00 odchod
</t>
  </si>
  <si>
    <t xml:space="preserve">
9:00  sraz
9:15 off ice 
10:15 - 11:15 led 2LP
11:45 odchod
</t>
  </si>
  <si>
    <t xml:space="preserve">
8:00  sraz 
8:45 - 9:45 led 2LP
10:15 odchoc
</t>
  </si>
  <si>
    <t xml:space="preserve">
9:15  sraz
9:00 off ice 
10:30 - 11:30 led 2LP
12:00 odchod
</t>
  </si>
  <si>
    <t xml:space="preserve">
10:15  sraz
10:30 off ice 
11:45 - 12:45 led 2LP
13:15 odchod
</t>
  </si>
  <si>
    <t xml:space="preserve">
10:00  sraz
10:15off ice 
11:00 - 12:00 led 2LP
12:30 odchod
</t>
  </si>
  <si>
    <t xml:space="preserve">
9:30  sraz
9:45 off ice 
10:45 - 11:45 led 2LP
12:15 odchod
</t>
  </si>
  <si>
    <t xml:space="preserve">11:15 sraz
12:15 HC Tábor 
</t>
  </si>
  <si>
    <t xml:space="preserve">Turnaj Slávia
Utkání Tábor
</t>
  </si>
  <si>
    <t xml:space="preserve">14:15
15:15 Mad Bull
</t>
  </si>
  <si>
    <t xml:space="preserve">10:15
11:15 Písek
</t>
  </si>
  <si>
    <t>PÍSEK</t>
  </si>
  <si>
    <t>Turnaj v Světlá nad Sázavou</t>
  </si>
  <si>
    <t>10:45 sraz 
Tábor
11:45  začátek 2LP</t>
  </si>
  <si>
    <t xml:space="preserve">
13:00  sraz
13:45 - 14:45 led 1LP 
15:00 -15:45 off ice 
16:00 odchod
</t>
  </si>
  <si>
    <t xml:space="preserve">
13:00  sraz
13:45 - 14:45 led 2LP 
15:00 -15:45 off ice 
16:00 odchod
</t>
  </si>
  <si>
    <t xml:space="preserve">
13:00  sraz
13:15 off ice
15:00 - 16:00 led 1LP  
16:15 odchod
</t>
  </si>
  <si>
    <t>Focení</t>
  </si>
  <si>
    <t xml:space="preserve">
14:00  sraz
14:15 off ice
15:00 - 16:00 led 1LP  
16:15 odchod
</t>
  </si>
  <si>
    <t xml:space="preserve">
12:30  sraz
13:00 - 14:15 led 1LP 
15:00 odchod
</t>
  </si>
  <si>
    <t xml:space="preserve">
12:30  sraz
13:00 - 14:00 led 1LP 
15:00 odchod
</t>
  </si>
  <si>
    <t>10:30 sraz 
Plzeň
11:30  začátek 2LP</t>
  </si>
  <si>
    <t>12:00 sraz
Plzeň
13:00</t>
  </si>
  <si>
    <t xml:space="preserve">
12:30  sraz
13:15 - 14:15 led 1LP 
15:00 odchod
</t>
  </si>
  <si>
    <t>12:15 sraz
MADD BULL
13:15</t>
  </si>
  <si>
    <t>16:30 sraz
PÍSEK 2LP
17:30</t>
  </si>
  <si>
    <t>12:30 sraz
VESELÍ 2LP
13:30</t>
  </si>
  <si>
    <t>12:30 sraz
STRAKONICE 2LP
13:30</t>
  </si>
  <si>
    <t>9:30 sraz
DTS
10:30 SOKOLOV
10:00 SOKOLOV - PLZEŇ
13:30 PLZEŇ</t>
  </si>
  <si>
    <t xml:space="preserve">
13:00 sraz
13:15 - 14:15 off ice
14:30 odchod
</t>
  </si>
  <si>
    <t xml:space="preserve">
14:00  sraz
14:15 - 15:15 off ice 
16:15 odchod
</t>
  </si>
  <si>
    <t>CCM liga v  Plzni
13:30 Písek
15:00 Plzeň</t>
  </si>
  <si>
    <t xml:space="preserve">
13:45  sraz
14:30 - 15:30 led 1LP  
16:00 odchod
</t>
  </si>
  <si>
    <t>sraz 10:35
JH STŘELCI
11:35</t>
  </si>
  <si>
    <t>11.00 sraz
VIMPERK
12:00</t>
  </si>
  <si>
    <t>16:30 sraz
TELČ
17:30</t>
  </si>
  <si>
    <t xml:space="preserve">
12:30  sraz
13:00 - 14:00 led 1LP 
14:30 odchod
</t>
  </si>
  <si>
    <t xml:space="preserve">
13:30  sraz
14:15 - 15:15 led 1LP 
16:15 odchod
</t>
  </si>
  <si>
    <t>8:30 sraz
STŘELCI 1LP
9:30</t>
  </si>
  <si>
    <t>16:30 sraz
MADBULL 2LP
12:15</t>
  </si>
  <si>
    <t>10:15 sraz
VIMPERK
11:15</t>
  </si>
  <si>
    <t>10:00 sraz 
VESELÍ
11:00</t>
  </si>
  <si>
    <t>13:45 sraz
Strakonice
14:45</t>
  </si>
  <si>
    <r>
      <rPr>
        <b/>
        <sz val="8"/>
        <color rgb="FFFF0000"/>
        <rFont val="Arial"/>
        <family val="2"/>
        <charset val="238"/>
      </rPr>
      <t xml:space="preserve">
6:15 odjezd Sokolov
11:15-15:00
</t>
    </r>
    <r>
      <rPr>
        <sz val="8"/>
        <rFont val="Arial"/>
        <family val="2"/>
        <charset val="238"/>
      </rPr>
      <t xml:space="preserve">13:00  sraz
13:45 - 14:45 led 2LP
 15:15 odchod
</t>
    </r>
  </si>
  <si>
    <t>10:45
PÍSEK
11:45</t>
  </si>
  <si>
    <t>17:10 sraz
TÁBOR
18:10</t>
  </si>
  <si>
    <t>13:45
STRAKONICE
14:45</t>
  </si>
  <si>
    <t>???????</t>
  </si>
  <si>
    <t>????</t>
  </si>
  <si>
    <t>Turnaj LITVÍNOV</t>
  </si>
  <si>
    <t xml:space="preserve">
13:45  sraz
14:15 - 15:15 led 1LP  
16:15 odchod
</t>
  </si>
  <si>
    <t>12:30 sraz
TELČ 2LP
13:30</t>
  </si>
  <si>
    <t>Turnaj MLADÁ BOLESLAV</t>
  </si>
  <si>
    <t xml:space="preserve">
14:00  sraz
14:30- 15:30 led 1LP 
16:00 odchod
</t>
  </si>
  <si>
    <t>odjezd 8:15
CCM LIGA KOŠUTKA PLZEŇ
11:45-14:00</t>
  </si>
  <si>
    <t>9:15
STRAKONICE 1LP
10:15</t>
  </si>
  <si>
    <t xml:space="preserve">
14:00  sraz
14:15 off ice
15:15 - 16:15 led 1LP  
16:15 odchod
</t>
  </si>
  <si>
    <t xml:space="preserve">
14:00  sraz
14:15 - 15:15 off ice
15:30 odchod
</t>
  </si>
  <si>
    <t xml:space="preserve">
14:00  sraz
14:15 off ice
15:00 - 16:00 led 2LP  
16:15 odchod
</t>
  </si>
  <si>
    <t>10:15
MAD BULL
11:15</t>
  </si>
  <si>
    <t xml:space="preserve">
10:30  sraz
11:15 - 12:15 led 1LP 
12:30 odchod
</t>
  </si>
  <si>
    <t xml:space="preserve">
13:00  sraz
13:45 - 14:45 led 1LP 
15:00 odchod
</t>
  </si>
  <si>
    <t>8:00
VESELÍ 1LP
9:00</t>
  </si>
  <si>
    <t>8:00
TÁBOR 2LP
9:00</t>
  </si>
  <si>
    <t xml:space="preserve">
13:45  sraz
14:30 - 15:30 led 1LP 
16:00 odchod
</t>
  </si>
  <si>
    <t>10:15
JIHLAVA
11:15</t>
  </si>
  <si>
    <t xml:space="preserve">
CCM LIGA K.VARY
odjezd 7:00
utkání 11:30
</t>
  </si>
  <si>
    <t xml:space="preserve">
14:45  sraz
14:50 off ice
15:30 - 16:30 led 2LP  
16:45 odchod
</t>
  </si>
  <si>
    <t>8:45 sraz
CCM LIGA
9:45 utkání</t>
  </si>
  <si>
    <t xml:space="preserve">
13:45  sraz
14:00 - 15:00 off ice
15:15 odchod
</t>
  </si>
  <si>
    <t xml:space="preserve">
13:45  sraz
14:30-15:30 led 2LP 
 16:00 odchod
</t>
  </si>
  <si>
    <t>8:15
STRAKONICE 1LP
9:15</t>
  </si>
  <si>
    <t>TÁBOR</t>
  </si>
  <si>
    <t>?????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</si>
</sst>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  <numFmt numFmtId="168" formatCode="d"/>
  </numFmts>
  <fonts count="57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b/>
      <sz val="16"/>
      <color rgb="FF000000"/>
      <name val="Century Gothic"/>
      <family val="2"/>
      <charset val="238"/>
    </font>
    <font>
      <sz val="11"/>
      <color rgb="FF404040"/>
      <name val="Century Gothic"/>
      <family val="2"/>
      <charset val="1"/>
    </font>
    <font>
      <sz val="10"/>
      <color rgb="FF262626"/>
      <name val="Century Gothic"/>
      <family val="1"/>
      <charset val="1"/>
    </font>
    <font>
      <sz val="9"/>
      <name val="Arial"/>
      <family val="2"/>
      <charset val="238"/>
    </font>
    <font>
      <sz val="9"/>
      <color rgb="FFFFFFFF"/>
      <name val="Arial"/>
      <family val="2"/>
      <charset val="238"/>
    </font>
    <font>
      <sz val="9"/>
      <color theme="0"/>
      <name val="Arial"/>
      <family val="2"/>
      <charset val="238"/>
    </font>
    <font>
      <sz val="9"/>
      <name val="Century Gothic"/>
      <family val="2"/>
      <charset val="238"/>
    </font>
    <font>
      <b/>
      <sz val="48"/>
      <color theme="1"/>
      <name val="Calibri Light"/>
      <family val="2"/>
      <charset val="238"/>
      <scheme val="minor"/>
    </font>
    <font>
      <b/>
      <sz val="26"/>
      <color theme="1"/>
      <name val="Calibri Light"/>
      <family val="2"/>
      <charset val="238"/>
      <scheme val="minor"/>
    </font>
    <font>
      <sz val="10"/>
      <color theme="0"/>
      <name val="Arial"/>
      <family val="2"/>
      <charset val="238"/>
    </font>
    <font>
      <b/>
      <sz val="16"/>
      <color rgb="FF000000"/>
      <name val="Arial"/>
      <family val="2"/>
      <charset val="238"/>
    </font>
    <font>
      <b/>
      <sz val="28"/>
      <color theme="1"/>
      <name val="Calibri Light"/>
      <family val="2"/>
      <charset val="238"/>
      <scheme val="minor"/>
    </font>
    <font>
      <sz val="35"/>
      <color theme="4"/>
      <name val="Calibri Light"/>
      <family val="2"/>
      <scheme val="minor"/>
    </font>
    <font>
      <sz val="11"/>
      <color theme="4" tint="-0.24994659260841701"/>
      <name val="Calibri Light"/>
      <family val="2"/>
      <scheme val="minor"/>
    </font>
    <font>
      <sz val="11"/>
      <color theme="1" tint="0.14999847407452621"/>
      <name val="Calibri Light"/>
      <family val="1"/>
      <scheme val="minor"/>
    </font>
    <font>
      <sz val="35"/>
      <color theme="1" tint="0.14999847407452621"/>
      <name val="Calibri Light"/>
      <family val="1"/>
      <scheme val="minor"/>
    </font>
    <font>
      <sz val="11"/>
      <color theme="1" tint="0.24994659260841701"/>
      <name val="Calibri Light"/>
      <family val="2"/>
      <scheme val="minor"/>
    </font>
    <font>
      <sz val="12"/>
      <color theme="1" tint="0.14999847407452621"/>
      <name val="Calibri Light"/>
      <family val="1"/>
      <scheme val="minor"/>
    </font>
    <font>
      <sz val="10"/>
      <color theme="1" tint="0.14999847407452621"/>
      <name val="Calibri Light"/>
      <family val="1"/>
      <scheme val="minor"/>
    </font>
    <font>
      <sz val="11"/>
      <name val="Calibri Light"/>
      <family val="2"/>
      <scheme val="minor"/>
    </font>
    <font>
      <b/>
      <sz val="11"/>
      <color theme="1" tint="0.34998626667073579"/>
      <name val="Calibri Light"/>
      <family val="2"/>
      <scheme val="minor"/>
    </font>
    <font>
      <b/>
      <sz val="11"/>
      <color theme="0" tint="-0.249977111117893"/>
      <name val="Century Gothic"/>
      <family val="2"/>
      <charset val="238"/>
    </font>
    <font>
      <b/>
      <sz val="11"/>
      <color indexed="63"/>
      <name val="Century Gothic"/>
      <family val="2"/>
      <charset val="238"/>
    </font>
    <font>
      <b/>
      <sz val="22"/>
      <color theme="1"/>
      <name val="Calibri"/>
      <family val="2"/>
      <charset val="238"/>
      <scheme val="major"/>
    </font>
    <font>
      <sz val="8"/>
      <name val="Arial"/>
      <family val="2"/>
      <charset val="238"/>
    </font>
    <font>
      <b/>
      <sz val="8"/>
      <color rgb="FFFF0000"/>
      <name val="Arial"/>
      <family val="2"/>
      <charset val="238"/>
    </font>
  </fonts>
  <fills count="4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rgb="FFE7E6E6"/>
        <bgColor rgb="FFD9D9D9"/>
      </patternFill>
    </fill>
    <fill>
      <patternFill patternType="solid">
        <fgColor rgb="FFE60000"/>
        <bgColor rgb="FFFF0000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B4C7E7"/>
      </left>
      <right style="thin">
        <color rgb="FFB4C7E7"/>
      </right>
      <top/>
      <bottom style="thin">
        <color rgb="FFB4C7E7"/>
      </bottom>
      <diagonal/>
    </border>
    <border>
      <left/>
      <right/>
      <top/>
      <bottom style="medium">
        <color theme="4" tint="-0.24994659260841701"/>
      </bottom>
      <diagonal/>
    </border>
    <border>
      <left style="thin">
        <color theme="5" tint="0.59996337778862885"/>
      </left>
      <right style="thin">
        <color theme="5" tint="0.59996337778862885"/>
      </right>
      <top style="thin">
        <color theme="5" tint="0.59996337778862885"/>
      </top>
      <bottom/>
      <diagonal/>
    </border>
  </borders>
  <cellStyleXfs count="60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2" fillId="37" borderId="0" applyBorder="0">
      <alignment vertical="top"/>
    </xf>
    <xf numFmtId="0" fontId="43" fillId="0" borderId="0" applyFill="0" applyBorder="0" applyProtection="0">
      <alignment vertical="center"/>
    </xf>
    <xf numFmtId="0" fontId="44" fillId="0" borderId="17" applyNumberFormat="0" applyFill="0" applyProtection="0">
      <alignment horizontal="left" vertical="center" indent="1"/>
    </xf>
    <xf numFmtId="0" fontId="47" fillId="0" borderId="0">
      <alignment vertical="top"/>
    </xf>
    <xf numFmtId="0" fontId="44" fillId="0" borderId="0" applyFill="0" applyProtection="0"/>
    <xf numFmtId="0" fontId="47" fillId="0" borderId="0" applyFill="0" applyProtection="0"/>
    <xf numFmtId="168" fontId="4" fillId="0" borderId="0">
      <alignment horizontal="left" indent="1"/>
    </xf>
    <xf numFmtId="0" fontId="50" fillId="42" borderId="0" applyNumberFormat="0" applyFont="0" applyBorder="0" applyAlignment="0">
      <alignment horizontal="left" vertical="center" indent="1"/>
    </xf>
    <xf numFmtId="0" fontId="51" fillId="42" borderId="0" applyBorder="0" applyProtection="0">
      <alignment horizontal="left" vertical="top" wrapText="1" indent="1"/>
    </xf>
  </cellStyleXfs>
  <cellXfs count="62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Font="1" applyBorder="1">
      <alignment horizontal="right" vertical="center" indent="1"/>
    </xf>
    <xf numFmtId="0" fontId="24" fillId="0" borderId="1" xfId="7" applyFont="1">
      <alignment vertical="top" wrapTex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Font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31" fillId="36" borderId="15" xfId="50" applyFont="1" applyFill="1" applyBorder="1" applyAlignment="1" applyProtection="1">
      <alignment horizontal="center" vertical="center" wrapText="1"/>
    </xf>
    <xf numFmtId="0" fontId="33" fillId="0" borderId="16" xfId="51" applyFont="1" applyFill="1" applyBorder="1" applyAlignment="1">
      <alignment horizontal="left" vertical="top" wrapText="1" indent="1"/>
    </xf>
    <xf numFmtId="0" fontId="34" fillId="0" borderId="0" xfId="50" applyFont="1" applyBorder="1" applyAlignment="1" applyProtection="1">
      <alignment horizontal="left" vertical="center" wrapText="1"/>
    </xf>
    <xf numFmtId="0" fontId="35" fillId="38" borderId="0" xfId="50" applyFont="1" applyFill="1" applyBorder="1" applyAlignment="1" applyProtection="1">
      <alignment horizontal="center" vertical="center" wrapText="1"/>
    </xf>
    <xf numFmtId="0" fontId="36" fillId="39" borderId="0" xfId="50" applyFont="1" applyFill="1" applyBorder="1" applyAlignment="1" applyProtection="1">
      <alignment horizontal="left" vertical="center" wrapText="1"/>
    </xf>
    <xf numFmtId="0" fontId="36" fillId="40" borderId="0" xfId="50" applyFont="1" applyFill="1" applyBorder="1" applyAlignment="1" applyProtection="1">
      <alignment horizontal="left" vertical="center" wrapText="1"/>
    </xf>
    <xf numFmtId="0" fontId="37" fillId="0" borderId="15" xfId="50" applyFont="1" applyBorder="1" applyAlignment="1" applyProtection="1">
      <alignment horizontal="left" vertical="center" wrapText="1"/>
    </xf>
    <xf numFmtId="0" fontId="31" fillId="41" borderId="15" xfId="50" applyFont="1" applyFill="1" applyBorder="1" applyAlignment="1" applyProtection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40" fillId="40" borderId="16" xfId="51" applyFont="1" applyFill="1" applyBorder="1" applyAlignment="1">
      <alignment horizontal="left" vertical="top" wrapText="1" indent="1"/>
    </xf>
    <xf numFmtId="0" fontId="36" fillId="39" borderId="0" xfId="50" applyFont="1" applyFill="1" applyBorder="1" applyAlignment="1" applyProtection="1">
      <alignment horizontal="center" vertical="center" wrapText="1"/>
    </xf>
    <xf numFmtId="0" fontId="24" fillId="0" borderId="1" xfId="7" applyFont="1" applyAlignment="1">
      <alignment horizontal="center" vertical="center" wrapText="1"/>
    </xf>
    <xf numFmtId="0" fontId="24" fillId="39" borderId="0" xfId="0" applyFont="1" applyFill="1">
      <alignment vertical="top"/>
    </xf>
    <xf numFmtId="0" fontId="41" fillId="36" borderId="0" xfId="50" applyFont="1" applyFill="1" applyBorder="1" applyAlignment="1" applyProtection="1">
      <alignment horizontal="center" vertical="center" wrapText="1"/>
    </xf>
    <xf numFmtId="0" fontId="34" fillId="0" borderId="0" xfId="50" applyFont="1" applyBorder="1" applyAlignment="1" applyProtection="1">
      <alignment horizontal="center" vertical="center" wrapText="1"/>
    </xf>
    <xf numFmtId="0" fontId="33" fillId="0" borderId="16" xfId="51" applyFont="1" applyFill="1" applyBorder="1" applyAlignment="1">
      <alignment horizontal="center" vertical="center" wrapText="1"/>
    </xf>
    <xf numFmtId="0" fontId="42" fillId="0" borderId="0" xfId="0" applyFont="1" applyAlignment="1">
      <alignment horizontal="center" vertical="center"/>
    </xf>
    <xf numFmtId="0" fontId="26" fillId="33" borderId="0" xfId="50" applyFont="1" applyFill="1" applyBorder="1" applyAlignment="1">
      <alignment horizontal="center" vertical="center" wrapText="1"/>
    </xf>
    <xf numFmtId="0" fontId="26" fillId="35" borderId="0" xfId="50" applyFont="1" applyFill="1" applyBorder="1" applyAlignment="1">
      <alignment horizontal="center" vertical="center" wrapText="1"/>
    </xf>
    <xf numFmtId="0" fontId="45" fillId="0" borderId="0" xfId="53" applyFont="1" applyFill="1" applyBorder="1" applyAlignment="1">
      <alignment vertical="center"/>
    </xf>
    <xf numFmtId="0" fontId="46" fillId="0" borderId="0" xfId="52" applyFont="1" applyFill="1" applyAlignment="1">
      <alignment horizontal="left" vertical="center"/>
    </xf>
    <xf numFmtId="0" fontId="45" fillId="0" borderId="0" xfId="54" applyFont="1">
      <alignment vertical="top"/>
    </xf>
    <xf numFmtId="0" fontId="48" fillId="0" borderId="0" xfId="54" applyFont="1" applyAlignment="1">
      <alignment horizontal="center" vertical="center"/>
    </xf>
    <xf numFmtId="0" fontId="48" fillId="0" borderId="0" xfId="54" applyFont="1" applyAlignment="1">
      <alignment horizontal="left" vertical="center" indent="1"/>
    </xf>
    <xf numFmtId="0" fontId="49" fillId="0" borderId="0" xfId="54" applyFont="1" applyAlignment="1">
      <alignment horizontal="left" vertical="top" wrapText="1" indent="1"/>
    </xf>
    <xf numFmtId="167" fontId="52" fillId="0" borderId="2" xfId="6" applyFont="1" applyBorder="1">
      <alignment horizontal="right" vertical="center" indent="1"/>
    </xf>
    <xf numFmtId="0" fontId="23" fillId="0" borderId="1" xfId="7" applyFont="1">
      <alignment vertical="top" wrapText="1"/>
    </xf>
    <xf numFmtId="168" fontId="53" fillId="0" borderId="18" xfId="57" applyFont="1" applyBorder="1" applyAlignment="1">
      <alignment horizontal="right" indent="1"/>
    </xf>
    <xf numFmtId="167" fontId="22" fillId="0" borderId="2" xfId="6" applyFont="1" applyBorder="1" applyAlignment="1">
      <alignment horizontal="left" vertical="center"/>
    </xf>
    <xf numFmtId="0" fontId="54" fillId="0" borderId="1" xfId="7" applyFont="1" applyAlignment="1">
      <alignment horizontal="center" vertical="center" wrapText="1"/>
    </xf>
    <xf numFmtId="167" fontId="22" fillId="0" borderId="2" xfId="6" applyFont="1" applyBorder="1" applyAlignment="1">
      <alignment horizontal="center" vertical="center"/>
    </xf>
    <xf numFmtId="0" fontId="55" fillId="0" borderId="0" xfId="50" applyFont="1" applyBorder="1" applyAlignment="1" applyProtection="1">
      <alignment horizontal="center" vertical="center" wrapText="1"/>
    </xf>
    <xf numFmtId="0" fontId="42" fillId="0" borderId="0" xfId="0" applyFont="1" applyAlignment="1">
      <alignment horizontal="center" vertical="top"/>
    </xf>
    <xf numFmtId="0" fontId="4" fillId="0" borderId="0" xfId="1">
      <alignment vertical="top"/>
    </xf>
    <xf numFmtId="0" fontId="34" fillId="43" borderId="0" xfId="50" applyFont="1" applyFill="1" applyBorder="1" applyAlignment="1" applyProtection="1">
      <alignment horizontal="left" vertical="center" wrapText="1"/>
    </xf>
    <xf numFmtId="167" fontId="22" fillId="43" borderId="2" xfId="6" applyFont="1" applyFill="1" applyBorder="1">
      <alignment horizontal="right" vertical="center" indent="1"/>
    </xf>
    <xf numFmtId="0" fontId="4" fillId="0" borderId="0" xfId="1">
      <alignment vertical="top"/>
    </xf>
    <xf numFmtId="0" fontId="26" fillId="40" borderId="0" xfId="50" applyFont="1" applyFill="1" applyBorder="1" applyAlignment="1">
      <alignment horizontal="center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60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Den" xfId="57" xr:uid="{8D92E50D-8117-428B-B00B-DC938868073C}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1 2" xfId="53" xr:uid="{202840DA-3097-413A-B6BF-CDE2F8A01AC1}"/>
    <cellStyle name="Nadpis 2" xfId="4" builtinId="17" customBuiltin="1"/>
    <cellStyle name="Nadpis 2 2" xfId="55" xr:uid="{08DD4311-BBD9-4650-B26F-52DFE249FF49}"/>
    <cellStyle name="Nadpis 3" xfId="5" builtinId="18" customBuiltin="1"/>
    <cellStyle name="Nadpis 3 2" xfId="56" xr:uid="{7CC398BD-7852-41AB-B0A1-CC91BDD397CF}"/>
    <cellStyle name="Nadpis 4" xfId="6" builtinId="19" customBuiltin="1"/>
    <cellStyle name="Nadpis 4 2" xfId="59" xr:uid="{AA6E86F7-49DA-4848-A13C-619D3EF2CB41}"/>
    <cellStyle name="Název" xfId="2" builtinId="15" customBuiltin="1"/>
    <cellStyle name="Název 2" xfId="52" xr:uid="{37E49BA0-DCE2-4D8F-BB30-3586647DDB95}"/>
    <cellStyle name="Neutrální" xfId="16" builtinId="28" customBuiltin="1"/>
    <cellStyle name="Normální" xfId="0" builtinId="0" customBuiltin="1"/>
    <cellStyle name="Normální 2" xfId="54" xr:uid="{25E0C11C-5AA1-4D82-BAA6-E29E16E2C069}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14689BE3-7F49-405E-A00B-CB6606A60B97}"/>
    <cellStyle name="Pruhované 2" xfId="58" xr:uid="{815EBACF-A5BA-4CA7-9CBC-E420D7E4FA64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71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emf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537881</xdr:colOff>
      <xdr:row>0</xdr:row>
      <xdr:rowOff>0</xdr:rowOff>
    </xdr:from>
    <xdr:to>
      <xdr:col>8</xdr:col>
      <xdr:colOff>5906</xdr:colOff>
      <xdr:row>1</xdr:row>
      <xdr:rowOff>2041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32F64D9-6599-46CA-96FA-C0EC5DEA22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3538256" y="0"/>
          <a:ext cx="6659400" cy="859291"/>
        </a:xfrm>
        <a:prstGeom prst="rect">
          <a:avLst/>
        </a:prstGeom>
      </xdr:spPr>
    </xdr:pic>
    <xdr:clientData/>
  </xdr:twoCellAnchor>
  <xdr:twoCellAnchor editAs="oneCell">
    <xdr:from>
      <xdr:col>7</xdr:col>
      <xdr:colOff>373849</xdr:colOff>
      <xdr:row>0</xdr:row>
      <xdr:rowOff>58842</xdr:rowOff>
    </xdr:from>
    <xdr:to>
      <xdr:col>7</xdr:col>
      <xdr:colOff>1218963</xdr:colOff>
      <xdr:row>0</xdr:row>
      <xdr:rowOff>802521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1B17A66B-4C90-4984-BF6A-9F441566B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27324" y="58842"/>
          <a:ext cx="845114" cy="743679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7</xdr:col>
      <xdr:colOff>9525</xdr:colOff>
      <xdr:row>4</xdr:row>
      <xdr:rowOff>9525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107BA2B1-9F93-4113-BB60-0F68EABBC0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1419225"/>
          <a:ext cx="14478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7</xdr:col>
      <xdr:colOff>9525</xdr:colOff>
      <xdr:row>4</xdr:row>
      <xdr:rowOff>9525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B581B052-B02E-446F-A77C-87F87568F2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1419225"/>
          <a:ext cx="14478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59DD0F43-CC20-4315-8846-57E3BE780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9179A64-BF89-4F69-AB8E-664F5BC26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95F1BDF-D767-4C08-82C6-8AB06FD39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C05CA20F-ACC5-43E9-A61B-FE78AD8DFF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tr/Documents/Moje/Hokej/Motor%202010/kalendar_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den"/>
      <sheetName val="Únor"/>
      <sheetName val="Březen"/>
      <sheetName val="Duben"/>
      <sheetName val="Květen"/>
      <sheetName val="Červen (2)"/>
      <sheetName val="Červen"/>
      <sheetName val="Červenec"/>
      <sheetName val="Srpen"/>
      <sheetName val="Říjen"/>
      <sheetName val="Listopad"/>
      <sheetName val="Prosinec"/>
      <sheetName val="List1"/>
    </sheetNames>
    <sheetDataSet>
      <sheetData sheetId="0">
        <row r="4">
          <cell r="K4">
            <v>2024</v>
          </cell>
          <cell r="L4" t="str">
            <v>pondělí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zoomScaleNormal="100" workbookViewId="0">
      <selection activeCell="B3" sqref="B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60" t="s">
        <v>1</v>
      </c>
      <c r="D1" s="60"/>
      <c r="E1" s="3" t="s">
        <v>3</v>
      </c>
      <c r="F1" s="29" t="s">
        <v>38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5" customFormat="1" ht="16.5" customHeight="1" x14ac:dyDescent="0.25">
      <c r="B4" s="16">
        <f t="array" ref="B4:H4">INDEX(kalendář,ndx+0)</f>
        <v>45656</v>
      </c>
      <c r="C4" s="16">
        <v>45657</v>
      </c>
      <c r="D4" s="16">
        <v>45658</v>
      </c>
      <c r="E4" s="16">
        <v>45659</v>
      </c>
      <c r="F4" s="16">
        <v>45660</v>
      </c>
      <c r="G4" s="16">
        <v>45661</v>
      </c>
      <c r="H4" s="16">
        <v>45662</v>
      </c>
    </row>
    <row r="5" spans="2:12" s="8" customFormat="1" ht="93" customHeight="1" x14ac:dyDescent="0.25">
      <c r="B5" s="21" t="s">
        <v>7</v>
      </c>
      <c r="C5" s="23" t="s">
        <v>37</v>
      </c>
      <c r="D5" s="22" t="s">
        <v>24</v>
      </c>
      <c r="E5" s="23" t="s">
        <v>25</v>
      </c>
      <c r="F5" s="23" t="s">
        <v>26</v>
      </c>
      <c r="G5" s="24" t="s">
        <v>27</v>
      </c>
      <c r="H5" s="25" t="s">
        <v>28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45663</v>
      </c>
      <c r="C6" s="6">
        <v>45664</v>
      </c>
      <c r="D6" s="6">
        <v>45665</v>
      </c>
      <c r="E6" s="6">
        <v>45666</v>
      </c>
      <c r="F6" s="6">
        <v>45667</v>
      </c>
      <c r="G6" s="6">
        <v>45668</v>
      </c>
      <c r="H6" s="6">
        <v>45669</v>
      </c>
      <c r="J6" s="10"/>
      <c r="K6" s="10"/>
      <c r="L6" s="15"/>
    </row>
    <row r="7" spans="2:12" s="8" customFormat="1" ht="93" customHeight="1" x14ac:dyDescent="0.25">
      <c r="B7" s="23" t="s">
        <v>29</v>
      </c>
      <c r="C7" s="23" t="s">
        <v>30</v>
      </c>
      <c r="D7" s="23" t="s">
        <v>31</v>
      </c>
      <c r="E7" s="23" t="s">
        <v>25</v>
      </c>
      <c r="F7" s="23" t="s">
        <v>26</v>
      </c>
      <c r="G7" s="21" t="s">
        <v>7</v>
      </c>
      <c r="H7" s="25" t="s">
        <v>35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45670</v>
      </c>
      <c r="C8" s="6">
        <v>45671</v>
      </c>
      <c r="D8" s="6">
        <v>45672</v>
      </c>
      <c r="E8" s="6">
        <v>45673</v>
      </c>
      <c r="F8" s="6">
        <v>45674</v>
      </c>
      <c r="G8" s="6">
        <v>45675</v>
      </c>
      <c r="H8" s="6">
        <v>45676</v>
      </c>
      <c r="J8" s="10"/>
      <c r="K8" s="10"/>
      <c r="L8" s="15"/>
    </row>
    <row r="9" spans="2:12" s="8" customFormat="1" ht="93" customHeight="1" x14ac:dyDescent="0.25">
      <c r="B9" s="23" t="s">
        <v>29</v>
      </c>
      <c r="C9" s="23" t="s">
        <v>30</v>
      </c>
      <c r="D9" s="22" t="s">
        <v>24</v>
      </c>
      <c r="E9" s="23" t="s">
        <v>32</v>
      </c>
      <c r="F9" s="26" t="s">
        <v>33</v>
      </c>
      <c r="G9" s="21" t="s">
        <v>7</v>
      </c>
      <c r="H9" s="24" t="s">
        <v>34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45677</v>
      </c>
      <c r="C10" s="6">
        <v>45678</v>
      </c>
      <c r="D10" s="6">
        <v>45679</v>
      </c>
      <c r="E10" s="6">
        <v>45680</v>
      </c>
      <c r="F10" s="6">
        <v>45681</v>
      </c>
      <c r="G10" s="6">
        <v>45682</v>
      </c>
      <c r="H10" s="6">
        <v>45683</v>
      </c>
      <c r="J10" s="10"/>
      <c r="K10" s="10"/>
      <c r="L10" s="15"/>
    </row>
    <row r="11" spans="2:12" s="8" customFormat="1" ht="93" customHeight="1" x14ac:dyDescent="0.25">
      <c r="B11" s="23" t="s">
        <v>29</v>
      </c>
      <c r="C11" s="23" t="s">
        <v>30</v>
      </c>
      <c r="D11" s="23" t="s">
        <v>31</v>
      </c>
      <c r="E11" s="23" t="s">
        <v>25</v>
      </c>
      <c r="F11" s="23" t="s">
        <v>26</v>
      </c>
      <c r="G11" s="25" t="s">
        <v>36</v>
      </c>
      <c r="H11" s="21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45684</v>
      </c>
      <c r="C12" s="6">
        <v>45685</v>
      </c>
      <c r="D12" s="6">
        <v>45686</v>
      </c>
      <c r="E12" s="6">
        <v>45687</v>
      </c>
      <c r="F12" s="6">
        <v>45688</v>
      </c>
      <c r="G12" s="6">
        <v>45689</v>
      </c>
      <c r="H12" s="6">
        <v>45690</v>
      </c>
    </row>
    <row r="13" spans="2:12" s="8" customFormat="1" ht="93" customHeight="1" x14ac:dyDescent="0.25">
      <c r="B13" s="21" t="s">
        <v>7</v>
      </c>
      <c r="C13" s="23" t="s">
        <v>30</v>
      </c>
      <c r="D13" s="24" t="s">
        <v>39</v>
      </c>
      <c r="E13" s="27"/>
      <c r="F13" s="27"/>
      <c r="G13" s="28" t="s">
        <v>7</v>
      </c>
      <c r="H13" s="28" t="s">
        <v>7</v>
      </c>
    </row>
  </sheetData>
  <mergeCells count="2">
    <mergeCell ref="C1:D1"/>
    <mergeCell ref="C2:D2"/>
  </mergeCells>
  <conditionalFormatting sqref="B4:H4">
    <cfRule type="expression" dxfId="70" priority="1">
      <formula>ČísloZobrazenéhoMěsíce&lt;&gt;MONTH(B4)</formula>
    </cfRule>
  </conditionalFormatting>
  <conditionalFormatting sqref="B6:H6">
    <cfRule type="expression" dxfId="69" priority="6">
      <formula>ČísloZobrazenéhoMěsíce&lt;&gt;MONTH(B6)</formula>
    </cfRule>
  </conditionalFormatting>
  <conditionalFormatting sqref="B8:H8">
    <cfRule type="expression" dxfId="68" priority="5">
      <formula>ČísloZobrazenéhoMěsíce&lt;&gt;MONTH(B8)</formula>
    </cfRule>
  </conditionalFormatting>
  <conditionalFormatting sqref="B10:H10">
    <cfRule type="expression" dxfId="67" priority="4">
      <formula>ČísloZobrazenéhoMěsíce&lt;&gt;MONTH(B10)</formula>
    </cfRule>
  </conditionalFormatting>
  <conditionalFormatting sqref="B12:H12">
    <cfRule type="expression" dxfId="66" priority="3">
      <formula>ČísloZobrazenéhoMěsíce&lt;&gt;MONTH(B12)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</sheetPr>
  <dimension ref="B1:L13"/>
  <sheetViews>
    <sheetView showGridLines="0" showRuler="0" zoomScaleNormal="100" workbookViewId="0">
      <selection activeCell="B5" sqref="B5:H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5</v>
      </c>
      <c r="D1" s="60"/>
      <c r="E1" s="3" t="s">
        <v>3</v>
      </c>
      <c r="F1" s="30" t="s">
        <v>38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45313</v>
      </c>
      <c r="C3" s="18">
        <v>45314</v>
      </c>
      <c r="D3" s="19">
        <v>45315</v>
      </c>
      <c r="E3" s="18">
        <v>45316</v>
      </c>
      <c r="F3" s="19">
        <v>45317</v>
      </c>
      <c r="G3" s="18">
        <v>45318</v>
      </c>
      <c r="H3" s="20">
        <v>45319</v>
      </c>
    </row>
    <row r="4" spans="2:12" s="5" customFormat="1" ht="16.5" customHeight="1" x14ac:dyDescent="0.25">
      <c r="B4" s="16">
        <f t="array" ref="B4:H4">INDEX(kalendář,ndx+0)</f>
        <v>45320</v>
      </c>
      <c r="C4" s="16">
        <v>45321</v>
      </c>
      <c r="D4" s="16">
        <v>45322</v>
      </c>
      <c r="E4" s="16">
        <v>45323</v>
      </c>
      <c r="F4" s="16">
        <v>45324</v>
      </c>
      <c r="G4" s="16">
        <v>45325</v>
      </c>
      <c r="H4" s="16">
        <v>45326</v>
      </c>
    </row>
    <row r="5" spans="2:12" s="8" customFormat="1" ht="75.75" customHeight="1" x14ac:dyDescent="0.25">
      <c r="B5" s="7"/>
      <c r="C5" s="7"/>
      <c r="D5" s="7"/>
      <c r="E5" s="23" t="s">
        <v>25</v>
      </c>
      <c r="F5" s="23" t="s">
        <v>45</v>
      </c>
      <c r="G5" s="24" t="s">
        <v>44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45327</v>
      </c>
      <c r="C6" s="6">
        <v>45328</v>
      </c>
      <c r="D6" s="6">
        <v>45329</v>
      </c>
      <c r="E6" s="6">
        <v>45330</v>
      </c>
      <c r="F6" s="6">
        <v>45331</v>
      </c>
      <c r="G6" s="6">
        <v>45332</v>
      </c>
      <c r="H6" s="6">
        <v>45333</v>
      </c>
      <c r="J6" s="10"/>
      <c r="K6" s="10"/>
      <c r="L6" s="15"/>
    </row>
    <row r="7" spans="2:12" s="8" customFormat="1" ht="75.75" customHeight="1" x14ac:dyDescent="0.25">
      <c r="B7" s="23" t="s">
        <v>29</v>
      </c>
      <c r="C7" s="23" t="s">
        <v>46</v>
      </c>
      <c r="D7" s="23" t="s">
        <v>31</v>
      </c>
      <c r="E7" s="23" t="s">
        <v>25</v>
      </c>
      <c r="F7" s="23" t="s">
        <v>26</v>
      </c>
      <c r="G7" s="25" t="s">
        <v>40</v>
      </c>
      <c r="H7" s="24" t="s">
        <v>41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45334</v>
      </c>
      <c r="C8" s="6">
        <v>45335</v>
      </c>
      <c r="D8" s="6">
        <v>45336</v>
      </c>
      <c r="E8" s="6">
        <v>45337</v>
      </c>
      <c r="F8" s="6">
        <v>45338</v>
      </c>
      <c r="G8" s="6">
        <v>45339</v>
      </c>
      <c r="H8" s="6">
        <v>45340</v>
      </c>
      <c r="J8" s="10"/>
      <c r="K8" s="10"/>
      <c r="L8" s="15"/>
    </row>
    <row r="9" spans="2:12" s="8" customFormat="1" ht="87.75" customHeight="1" x14ac:dyDescent="0.25">
      <c r="B9" s="23" t="s">
        <v>29</v>
      </c>
      <c r="C9" s="23" t="s">
        <v>46</v>
      </c>
      <c r="D9" s="31" t="s">
        <v>54</v>
      </c>
      <c r="E9" s="23" t="s">
        <v>25</v>
      </c>
      <c r="F9" s="23" t="s">
        <v>26</v>
      </c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45341</v>
      </c>
      <c r="C10" s="6">
        <v>45342</v>
      </c>
      <c r="D10" s="6">
        <v>45343</v>
      </c>
      <c r="E10" s="6">
        <v>45344</v>
      </c>
      <c r="F10" s="6">
        <v>45345</v>
      </c>
      <c r="G10" s="6">
        <v>45346</v>
      </c>
      <c r="H10" s="6">
        <v>45347</v>
      </c>
      <c r="J10" s="10"/>
      <c r="K10" s="10"/>
      <c r="L10" s="15"/>
    </row>
    <row r="11" spans="2:12" s="8" customFormat="1" ht="75.75" customHeight="1" x14ac:dyDescent="0.25">
      <c r="B11" s="23" t="s">
        <v>29</v>
      </c>
      <c r="C11" s="23" t="s">
        <v>46</v>
      </c>
      <c r="D11" s="23" t="s">
        <v>31</v>
      </c>
      <c r="E11" s="23" t="s">
        <v>25</v>
      </c>
      <c r="F11" s="23" t="s">
        <v>26</v>
      </c>
      <c r="G11" s="25" t="s">
        <v>42</v>
      </c>
      <c r="H11" s="25" t="s">
        <v>43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45348</v>
      </c>
      <c r="C12" s="6">
        <v>45349</v>
      </c>
      <c r="D12" s="6">
        <v>45350</v>
      </c>
      <c r="E12" s="6">
        <v>45351</v>
      </c>
      <c r="F12" s="6">
        <v>45352</v>
      </c>
      <c r="G12" s="6">
        <v>45353</v>
      </c>
      <c r="H12" s="6">
        <v>45354</v>
      </c>
    </row>
    <row r="13" spans="2:12" s="8" customFormat="1" ht="75.75" customHeight="1" x14ac:dyDescent="0.25">
      <c r="B13" s="23" t="s">
        <v>29</v>
      </c>
      <c r="C13" s="23" t="s">
        <v>46</v>
      </c>
      <c r="D13" s="22" t="s">
        <v>24</v>
      </c>
      <c r="E13" s="23" t="s">
        <v>25</v>
      </c>
      <c r="F13" s="7"/>
      <c r="G13" s="7"/>
      <c r="H13" s="7"/>
    </row>
  </sheetData>
  <mergeCells count="2">
    <mergeCell ref="C1:D1"/>
    <mergeCell ref="C2:D2"/>
  </mergeCells>
  <conditionalFormatting sqref="B4:H4">
    <cfRule type="expression" dxfId="65" priority="1">
      <formula>ČísloZobrazenéhoMěsíce&lt;&gt;MONTH(B4)</formula>
    </cfRule>
  </conditionalFormatting>
  <conditionalFormatting sqref="B6:H6">
    <cfRule type="expression" dxfId="64" priority="5">
      <formula>ČísloZobrazenéhoMěsíce&lt;&gt;MONTH(B6)</formula>
    </cfRule>
  </conditionalFormatting>
  <conditionalFormatting sqref="B8:H8">
    <cfRule type="expression" dxfId="63" priority="4">
      <formula>ČísloZobrazenéhoMěsíce&lt;&gt;MONTH(B8)</formula>
    </cfRule>
  </conditionalFormatting>
  <conditionalFormatting sqref="B10:H10">
    <cfRule type="expression" dxfId="62" priority="3">
      <formula>ČísloZobrazenéhoMěsíce&lt;&gt;MONTH(B10)</formula>
    </cfRule>
  </conditionalFormatting>
  <conditionalFormatting sqref="B12:H12">
    <cfRule type="expression" dxfId="61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3E3DBFE2-3614-4D14-A78A-AEF51F35FD26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3307086614173229" right="0.43307086614173229" top="0.39370078740157483" bottom="0.51181102362204722" header="0.31496062992125984" footer="0.31496062992125984"/>
  <pageSetup paperSize="9" scale="90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showRuler="0" zoomScaleNormal="100" workbookViewId="0">
      <selection activeCell="H11" sqref="H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16</v>
      </c>
      <c r="D1" s="60"/>
      <c r="E1" s="3" t="s">
        <v>3</v>
      </c>
      <c r="F1" s="29" t="s">
        <v>38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45341</v>
      </c>
      <c r="C3" s="18">
        <v>45342</v>
      </c>
      <c r="D3" s="19">
        <v>45343</v>
      </c>
      <c r="E3" s="18">
        <v>45344</v>
      </c>
      <c r="F3" s="19">
        <v>45345</v>
      </c>
      <c r="G3" s="18">
        <v>45346</v>
      </c>
      <c r="H3" s="20">
        <v>45347</v>
      </c>
    </row>
    <row r="4" spans="2:12" s="5" customFormat="1" ht="16.5" customHeight="1" x14ac:dyDescent="0.25">
      <c r="B4" s="16">
        <f t="array" ref="B4:H4">INDEX(kalendář,ndx+0)</f>
        <v>45348</v>
      </c>
      <c r="C4" s="16">
        <v>45349</v>
      </c>
      <c r="D4" s="16">
        <v>45350</v>
      </c>
      <c r="E4" s="16">
        <v>45351</v>
      </c>
      <c r="F4" s="16">
        <v>45352</v>
      </c>
      <c r="G4" s="16">
        <v>45353</v>
      </c>
      <c r="H4" s="16">
        <v>45354</v>
      </c>
    </row>
    <row r="5" spans="2:12" s="8" customFormat="1" ht="75.75" customHeight="1" x14ac:dyDescent="0.25">
      <c r="B5" s="33" t="s">
        <v>5</v>
      </c>
      <c r="C5" s="33" t="s">
        <v>5</v>
      </c>
      <c r="D5" s="33" t="s">
        <v>5</v>
      </c>
      <c r="E5" s="33" t="s">
        <v>5</v>
      </c>
      <c r="F5" s="23" t="s">
        <v>26</v>
      </c>
      <c r="G5" s="24" t="s">
        <v>55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45355</v>
      </c>
      <c r="C6" s="6">
        <v>45356</v>
      </c>
      <c r="D6" s="6">
        <v>45357</v>
      </c>
      <c r="E6" s="6">
        <v>45358</v>
      </c>
      <c r="F6" s="6">
        <v>45359</v>
      </c>
      <c r="G6" s="6">
        <v>45360</v>
      </c>
      <c r="H6" s="6">
        <v>45361</v>
      </c>
      <c r="J6" s="10"/>
      <c r="K6" s="10"/>
      <c r="L6" s="15"/>
    </row>
    <row r="7" spans="2:12" s="8" customFormat="1" ht="75.75" customHeight="1" x14ac:dyDescent="0.25">
      <c r="B7" s="23" t="s">
        <v>29</v>
      </c>
      <c r="C7" s="23" t="s">
        <v>46</v>
      </c>
      <c r="D7" s="23" t="s">
        <v>58</v>
      </c>
      <c r="E7" s="9" t="s">
        <v>7</v>
      </c>
      <c r="F7" s="23" t="s">
        <v>26</v>
      </c>
      <c r="G7" s="24" t="s">
        <v>53</v>
      </c>
      <c r="H7" s="24" t="s">
        <v>47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45362</v>
      </c>
      <c r="C8" s="6">
        <v>45363</v>
      </c>
      <c r="D8" s="6">
        <v>45364</v>
      </c>
      <c r="E8" s="6">
        <v>45365</v>
      </c>
      <c r="F8" s="6">
        <v>45366</v>
      </c>
      <c r="G8" s="6">
        <v>45367</v>
      </c>
      <c r="H8" s="6">
        <v>45368</v>
      </c>
      <c r="J8" s="10"/>
      <c r="K8" s="10"/>
      <c r="L8" s="15"/>
    </row>
    <row r="9" spans="2:12" s="8" customFormat="1" ht="75.75" customHeight="1" x14ac:dyDescent="0.25">
      <c r="B9" s="23" t="s">
        <v>51</v>
      </c>
      <c r="C9" s="23" t="s">
        <v>50</v>
      </c>
      <c r="D9" s="9" t="s">
        <v>7</v>
      </c>
      <c r="E9" s="23" t="s">
        <v>59</v>
      </c>
      <c r="F9" s="23" t="s">
        <v>48</v>
      </c>
      <c r="G9" s="25" t="s">
        <v>61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45369</v>
      </c>
      <c r="C10" s="6">
        <v>45370</v>
      </c>
      <c r="D10" s="6">
        <v>45371</v>
      </c>
      <c r="E10" s="6">
        <v>45372</v>
      </c>
      <c r="F10" s="6">
        <v>45373</v>
      </c>
      <c r="G10" s="6">
        <v>45374</v>
      </c>
      <c r="H10" s="6">
        <v>45375</v>
      </c>
      <c r="J10" s="10"/>
      <c r="K10" s="10"/>
      <c r="L10" s="15"/>
    </row>
    <row r="11" spans="2:12" s="8" customFormat="1" ht="75.75" customHeight="1" x14ac:dyDescent="0.25">
      <c r="B11" s="23" t="s">
        <v>29</v>
      </c>
      <c r="C11" s="23" t="s">
        <v>60</v>
      </c>
      <c r="D11" s="23" t="s">
        <v>49</v>
      </c>
      <c r="E11" s="9" t="s">
        <v>7</v>
      </c>
      <c r="F11" s="23" t="s">
        <v>26</v>
      </c>
      <c r="G11" s="9" t="s">
        <v>7</v>
      </c>
      <c r="H11" s="32" t="s">
        <v>63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45376</v>
      </c>
      <c r="C12" s="6">
        <v>45377</v>
      </c>
      <c r="D12" s="6">
        <v>45378</v>
      </c>
      <c r="E12" s="6">
        <v>45379</v>
      </c>
      <c r="F12" s="6">
        <v>45380</v>
      </c>
      <c r="G12" s="6">
        <v>45381</v>
      </c>
      <c r="H12" s="6">
        <v>45382</v>
      </c>
    </row>
    <row r="13" spans="2:12" s="8" customFormat="1" ht="75.75" customHeight="1" x14ac:dyDescent="0.25">
      <c r="B13" s="24" t="s">
        <v>56</v>
      </c>
      <c r="C13" s="23" t="s">
        <v>46</v>
      </c>
      <c r="D13" s="22" t="s">
        <v>24</v>
      </c>
      <c r="E13" s="32" t="s">
        <v>62</v>
      </c>
      <c r="F13" s="23" t="s">
        <v>52</v>
      </c>
      <c r="G13" s="9" t="s">
        <v>7</v>
      </c>
      <c r="H13" s="9" t="s">
        <v>7</v>
      </c>
      <c r="J13" s="34"/>
    </row>
  </sheetData>
  <mergeCells count="2">
    <mergeCell ref="C1:D1"/>
    <mergeCell ref="C2:D2"/>
  </mergeCells>
  <conditionalFormatting sqref="B4:H4">
    <cfRule type="expression" dxfId="60" priority="1">
      <formula>ČísloZobrazenéhoMěsíce&lt;&gt;MONTH(B4)</formula>
    </cfRule>
  </conditionalFormatting>
  <conditionalFormatting sqref="B6:H6">
    <cfRule type="expression" dxfId="59" priority="5">
      <formula>ČísloZobrazenéhoMěsíce&lt;&gt;MONTH(B6)</formula>
    </cfRule>
  </conditionalFormatting>
  <conditionalFormatting sqref="B8:H8">
    <cfRule type="expression" dxfId="58" priority="4">
      <formula>ČísloZobrazenéhoMěsíce&lt;&gt;MONTH(B8)</formula>
    </cfRule>
  </conditionalFormatting>
  <conditionalFormatting sqref="B10:H10">
    <cfRule type="expression" dxfId="57" priority="3">
      <formula>ČísloZobrazenéhoMěsíce&lt;&gt;MONTH(B10)</formula>
    </cfRule>
  </conditionalFormatting>
  <conditionalFormatting sqref="B12:H12">
    <cfRule type="expression" dxfId="56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:E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zoomScaleNormal="100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15</v>
      </c>
      <c r="D1" s="60"/>
      <c r="E1" s="3" t="s">
        <v>3</v>
      </c>
      <c r="F1" s="30" t="s">
        <v>38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45376</v>
      </c>
      <c r="C3" s="18">
        <v>45377</v>
      </c>
      <c r="D3" s="19">
        <v>45378</v>
      </c>
      <c r="E3" s="18">
        <v>45379</v>
      </c>
      <c r="F3" s="19">
        <v>45380</v>
      </c>
      <c r="G3" s="18">
        <v>45381</v>
      </c>
      <c r="H3" s="20">
        <v>45382</v>
      </c>
    </row>
    <row r="4" spans="2:12" s="5" customFormat="1" ht="16.5" customHeight="1" x14ac:dyDescent="0.25">
      <c r="B4" s="16">
        <f t="array" ref="B4:H4">INDEX(kalendář,ndx+0)</f>
        <v>45383</v>
      </c>
      <c r="C4" s="16">
        <v>45384</v>
      </c>
      <c r="D4" s="16">
        <v>45385</v>
      </c>
      <c r="E4" s="16">
        <v>45386</v>
      </c>
      <c r="F4" s="16">
        <v>45387</v>
      </c>
      <c r="G4" s="16">
        <v>45388</v>
      </c>
      <c r="H4" s="16">
        <v>45389</v>
      </c>
    </row>
    <row r="5" spans="2:12" s="8" customFormat="1" ht="75.75" customHeight="1" x14ac:dyDescent="0.25">
      <c r="B5" s="9" t="s">
        <v>7</v>
      </c>
      <c r="C5" s="9" t="s">
        <v>7</v>
      </c>
      <c r="D5" s="36" t="s">
        <v>64</v>
      </c>
      <c r="E5" s="9" t="s">
        <v>7</v>
      </c>
      <c r="F5" s="36" t="s">
        <v>65</v>
      </c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45390</v>
      </c>
      <c r="C6" s="6">
        <v>45391</v>
      </c>
      <c r="D6" s="6">
        <v>45392</v>
      </c>
      <c r="E6" s="6">
        <v>45393</v>
      </c>
      <c r="F6" s="6">
        <v>45394</v>
      </c>
      <c r="G6" s="6">
        <v>45395</v>
      </c>
      <c r="H6" s="6">
        <v>45396</v>
      </c>
      <c r="J6" s="10"/>
      <c r="K6" s="10"/>
      <c r="L6" s="15"/>
    </row>
    <row r="7" spans="2:12" s="8" customFormat="1" ht="75.75" customHeight="1" x14ac:dyDescent="0.25">
      <c r="B7" s="23" t="s">
        <v>67</v>
      </c>
      <c r="C7" s="9" t="s">
        <v>7</v>
      </c>
      <c r="D7" s="37" t="s">
        <v>24</v>
      </c>
      <c r="E7" s="9" t="s">
        <v>7</v>
      </c>
      <c r="F7" s="36" t="s">
        <v>65</v>
      </c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45397</v>
      </c>
      <c r="C8" s="6">
        <v>45398</v>
      </c>
      <c r="D8" s="6">
        <v>45399</v>
      </c>
      <c r="E8" s="6">
        <v>45400</v>
      </c>
      <c r="F8" s="6">
        <v>45401</v>
      </c>
      <c r="G8" s="6">
        <v>45402</v>
      </c>
      <c r="H8" s="6">
        <v>45403</v>
      </c>
      <c r="J8" s="10"/>
      <c r="K8" s="10"/>
      <c r="L8" s="15"/>
    </row>
    <row r="9" spans="2:12" s="8" customFormat="1" ht="75.75" customHeight="1" x14ac:dyDescent="0.25">
      <c r="B9" s="23" t="s">
        <v>66</v>
      </c>
      <c r="C9" s="9" t="s">
        <v>7</v>
      </c>
      <c r="D9" s="36" t="s">
        <v>64</v>
      </c>
      <c r="E9" s="9" t="s">
        <v>7</v>
      </c>
      <c r="F9" s="36" t="s">
        <v>65</v>
      </c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45404</v>
      </c>
      <c r="C10" s="6">
        <v>45405</v>
      </c>
      <c r="D10" s="6">
        <v>45406</v>
      </c>
      <c r="E10" s="6">
        <v>45407</v>
      </c>
      <c r="F10" s="6">
        <v>45408</v>
      </c>
      <c r="G10" s="6">
        <v>45409</v>
      </c>
      <c r="H10" s="6">
        <v>45410</v>
      </c>
      <c r="J10" s="10"/>
      <c r="K10" s="10"/>
      <c r="L10" s="15"/>
    </row>
    <row r="11" spans="2:12" s="8" customFormat="1" ht="75.75" customHeight="1" x14ac:dyDescent="0.25">
      <c r="B11" s="9" t="s">
        <v>7</v>
      </c>
      <c r="C11" s="9" t="s">
        <v>7</v>
      </c>
      <c r="D11" s="9" t="s">
        <v>7</v>
      </c>
      <c r="E11" s="9" t="s">
        <v>7</v>
      </c>
      <c r="F11" s="9" t="s">
        <v>7</v>
      </c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45411</v>
      </c>
      <c r="C12" s="6">
        <v>45412</v>
      </c>
      <c r="D12" s="6">
        <v>45413</v>
      </c>
      <c r="E12" s="6">
        <v>45414</v>
      </c>
      <c r="F12" s="6">
        <v>45415</v>
      </c>
      <c r="G12" s="6">
        <v>45416</v>
      </c>
      <c r="H12" s="6">
        <v>45417</v>
      </c>
    </row>
    <row r="13" spans="2:12" s="8" customFormat="1" ht="75.75" customHeight="1" x14ac:dyDescent="0.25">
      <c r="B13" s="9" t="s">
        <v>7</v>
      </c>
      <c r="C13" s="9" t="s">
        <v>7</v>
      </c>
      <c r="D13" s="7"/>
      <c r="E13" s="7"/>
      <c r="F13" s="7"/>
      <c r="G13" s="7"/>
      <c r="H13" s="7"/>
    </row>
  </sheetData>
  <mergeCells count="2">
    <mergeCell ref="C1:D1"/>
    <mergeCell ref="C2:D2"/>
  </mergeCells>
  <conditionalFormatting sqref="B4:H4">
    <cfRule type="expression" dxfId="55" priority="1">
      <formula>ČísloZobrazenéhoMěsíce&lt;&gt;MONTH(B4)</formula>
    </cfRule>
  </conditionalFormatting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</dataValidations>
  <printOptions horizontalCentered="1"/>
  <pageMargins left="0.45" right="0.45" top="0.4" bottom="0.5" header="0.3" footer="0.3"/>
  <pageSetup paperSize="9" scale="73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zoomScaleNormal="100" workbookViewId="0">
      <selection activeCell="E14" sqref="E14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17</v>
      </c>
      <c r="D1" s="60"/>
      <c r="E1" s="3" t="s">
        <v>3</v>
      </c>
      <c r="F1" s="38" t="s">
        <v>69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45404</v>
      </c>
      <c r="C3" s="18">
        <v>45405</v>
      </c>
      <c r="D3" s="19">
        <v>45406</v>
      </c>
      <c r="E3" s="18">
        <v>45407</v>
      </c>
      <c r="F3" s="19">
        <v>45408</v>
      </c>
      <c r="G3" s="18">
        <v>45409</v>
      </c>
      <c r="H3" s="20">
        <v>45410</v>
      </c>
    </row>
    <row r="4" spans="2:12" s="5" customFormat="1" ht="16.5" customHeight="1" x14ac:dyDescent="0.25">
      <c r="B4" s="16">
        <f t="array" ref="B4:H4">INDEX(kalendář,ndx+0)</f>
        <v>45411</v>
      </c>
      <c r="C4" s="16">
        <v>45412</v>
      </c>
      <c r="D4" s="16">
        <v>45413</v>
      </c>
      <c r="E4" s="16">
        <v>45414</v>
      </c>
      <c r="F4" s="16">
        <v>45415</v>
      </c>
      <c r="G4" s="16">
        <v>45416</v>
      </c>
      <c r="H4" s="16">
        <v>45417</v>
      </c>
    </row>
    <row r="5" spans="2:12" s="8" customFormat="1" ht="75.75" customHeight="1" x14ac:dyDescent="0.25">
      <c r="B5" s="35" t="s">
        <v>7</v>
      </c>
      <c r="C5" s="35" t="s">
        <v>7</v>
      </c>
      <c r="D5" s="35" t="s">
        <v>7</v>
      </c>
      <c r="E5" s="35" t="s">
        <v>7</v>
      </c>
      <c r="F5" s="35" t="s">
        <v>7</v>
      </c>
      <c r="G5" s="35" t="s">
        <v>7</v>
      </c>
      <c r="H5" s="35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45418</v>
      </c>
      <c r="C6" s="6">
        <v>45419</v>
      </c>
      <c r="D6" s="6">
        <v>45420</v>
      </c>
      <c r="E6" s="6">
        <v>45421</v>
      </c>
      <c r="F6" s="6">
        <v>45422</v>
      </c>
      <c r="G6" s="6">
        <v>45423</v>
      </c>
      <c r="H6" s="6">
        <v>45424</v>
      </c>
      <c r="J6" s="10"/>
      <c r="K6" s="10"/>
      <c r="L6" s="15"/>
    </row>
    <row r="7" spans="2:12" s="8" customFormat="1" ht="75.75" customHeight="1" x14ac:dyDescent="0.25">
      <c r="B7" s="35" t="s">
        <v>7</v>
      </c>
      <c r="C7" s="35" t="s">
        <v>7</v>
      </c>
      <c r="D7" s="35" t="s">
        <v>7</v>
      </c>
      <c r="E7" s="36" t="s">
        <v>57</v>
      </c>
      <c r="F7" s="36"/>
      <c r="G7" s="35" t="s">
        <v>7</v>
      </c>
      <c r="H7" s="35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45425</v>
      </c>
      <c r="C8" s="6">
        <v>45426</v>
      </c>
      <c r="D8" s="6">
        <v>45427</v>
      </c>
      <c r="E8" s="6">
        <v>45428</v>
      </c>
      <c r="F8" s="6">
        <v>45429</v>
      </c>
      <c r="G8" s="6">
        <v>45430</v>
      </c>
      <c r="H8" s="6">
        <v>45431</v>
      </c>
      <c r="J8" s="10"/>
      <c r="K8" s="10"/>
      <c r="L8" s="15"/>
    </row>
    <row r="9" spans="2:12" s="8" customFormat="1" ht="75.75" customHeight="1" x14ac:dyDescent="0.25">
      <c r="B9" s="36" t="s">
        <v>68</v>
      </c>
      <c r="C9" s="36" t="s">
        <v>71</v>
      </c>
      <c r="D9" s="36" t="s">
        <v>70</v>
      </c>
      <c r="E9" s="36" t="s">
        <v>57</v>
      </c>
      <c r="F9" s="36"/>
      <c r="G9" s="35" t="s">
        <v>7</v>
      </c>
      <c r="H9" s="35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45432</v>
      </c>
      <c r="C10" s="6">
        <v>45433</v>
      </c>
      <c r="D10" s="6">
        <v>45434</v>
      </c>
      <c r="E10" s="6">
        <v>45435</v>
      </c>
      <c r="F10" s="6">
        <v>45436</v>
      </c>
      <c r="G10" s="6">
        <v>45437</v>
      </c>
      <c r="H10" s="6">
        <v>45438</v>
      </c>
      <c r="J10" s="10"/>
      <c r="K10" s="10"/>
      <c r="L10" s="15"/>
    </row>
    <row r="11" spans="2:12" s="8" customFormat="1" ht="75.75" customHeight="1" x14ac:dyDescent="0.25">
      <c r="B11" s="36" t="s">
        <v>68</v>
      </c>
      <c r="C11" s="36" t="s">
        <v>71</v>
      </c>
      <c r="D11" s="36" t="s">
        <v>70</v>
      </c>
      <c r="E11" s="36" t="s">
        <v>57</v>
      </c>
      <c r="F11" s="36"/>
      <c r="G11" s="35" t="s">
        <v>7</v>
      </c>
      <c r="H11" s="35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45439</v>
      </c>
      <c r="C12" s="6">
        <v>45440</v>
      </c>
      <c r="D12" s="6">
        <v>45441</v>
      </c>
      <c r="E12" s="6">
        <v>45442</v>
      </c>
      <c r="F12" s="6">
        <v>45443</v>
      </c>
      <c r="G12" s="6">
        <v>45444</v>
      </c>
      <c r="H12" s="6">
        <v>45445</v>
      </c>
    </row>
    <row r="13" spans="2:12" s="8" customFormat="1" ht="75.75" customHeight="1" x14ac:dyDescent="0.25">
      <c r="B13" s="36" t="s">
        <v>68</v>
      </c>
      <c r="C13" s="36" t="s">
        <v>71</v>
      </c>
      <c r="D13" s="36" t="s">
        <v>70</v>
      </c>
      <c r="E13" s="36" t="s">
        <v>57</v>
      </c>
      <c r="F13" s="36"/>
      <c r="G13" s="7"/>
      <c r="H13" s="7"/>
    </row>
  </sheetData>
  <mergeCells count="2">
    <mergeCell ref="C1:D1"/>
    <mergeCell ref="C2:D2"/>
  </mergeCells>
  <conditionalFormatting sqref="B4:H4">
    <cfRule type="expression" dxfId="50" priority="1">
      <formula>ČísloZobrazenéhoMěsíce&lt;&gt;MONTH(B4)</formula>
    </cfRule>
  </conditionalFormatting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Normal="100" workbookViewId="0">
      <selection activeCell="D13" sqref="D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18</v>
      </c>
      <c r="D1" s="60"/>
      <c r="E1" s="3" t="s">
        <v>3</v>
      </c>
      <c r="F1" s="29" t="s">
        <v>72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45432</v>
      </c>
      <c r="C3" s="18">
        <v>45433</v>
      </c>
      <c r="D3" s="19">
        <v>45434</v>
      </c>
      <c r="E3" s="18">
        <v>45435</v>
      </c>
      <c r="F3" s="19">
        <v>45436</v>
      </c>
      <c r="G3" s="18">
        <v>45437</v>
      </c>
      <c r="H3" s="20">
        <v>45438</v>
      </c>
    </row>
    <row r="4" spans="2:12" s="5" customFormat="1" ht="16.5" customHeight="1" x14ac:dyDescent="0.25">
      <c r="B4" s="16">
        <f t="array" ref="B4:H4">INDEX(kalendář,ndx+0)</f>
        <v>45439</v>
      </c>
      <c r="C4" s="16">
        <v>45440</v>
      </c>
      <c r="D4" s="16">
        <v>45441</v>
      </c>
      <c r="E4" s="16">
        <v>45442</v>
      </c>
      <c r="F4" s="16">
        <v>45443</v>
      </c>
      <c r="G4" s="16">
        <v>45444</v>
      </c>
      <c r="H4" s="16">
        <v>45445</v>
      </c>
    </row>
    <row r="5" spans="2:12" s="8" customFormat="1" ht="75.75" customHeight="1" x14ac:dyDescent="0.25">
      <c r="B5" s="36"/>
      <c r="C5" s="36"/>
      <c r="D5" s="36"/>
      <c r="E5" s="36"/>
      <c r="F5" s="36"/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45446</v>
      </c>
      <c r="C6" s="6">
        <v>45447</v>
      </c>
      <c r="D6" s="6">
        <v>45448</v>
      </c>
      <c r="E6" s="6">
        <v>45449</v>
      </c>
      <c r="F6" s="6">
        <v>45450</v>
      </c>
      <c r="G6" s="6">
        <v>45451</v>
      </c>
      <c r="H6" s="6">
        <v>45452</v>
      </c>
      <c r="J6" s="10"/>
      <c r="K6" s="10"/>
      <c r="L6" s="15"/>
    </row>
    <row r="7" spans="2:12" s="8" customFormat="1" ht="75.75" customHeight="1" x14ac:dyDescent="0.25">
      <c r="B7" s="36" t="s">
        <v>68</v>
      </c>
      <c r="C7" s="36" t="s">
        <v>71</v>
      </c>
      <c r="D7" s="36" t="s">
        <v>70</v>
      </c>
      <c r="E7" s="36" t="s">
        <v>57</v>
      </c>
      <c r="F7" s="36"/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45453</v>
      </c>
      <c r="C8" s="6">
        <v>45454</v>
      </c>
      <c r="D8" s="6">
        <v>45455</v>
      </c>
      <c r="E8" s="6">
        <v>45456</v>
      </c>
      <c r="F8" s="6">
        <v>45457</v>
      </c>
      <c r="G8" s="6">
        <v>45458</v>
      </c>
      <c r="H8" s="6">
        <v>45459</v>
      </c>
      <c r="J8" s="10"/>
      <c r="K8" s="10"/>
      <c r="L8" s="15"/>
    </row>
    <row r="9" spans="2:12" s="8" customFormat="1" ht="75.75" customHeight="1" x14ac:dyDescent="0.25">
      <c r="B9" s="36" t="s">
        <v>74</v>
      </c>
      <c r="C9" s="36" t="s">
        <v>71</v>
      </c>
      <c r="D9" s="36" t="s">
        <v>75</v>
      </c>
      <c r="E9" s="36" t="s">
        <v>73</v>
      </c>
      <c r="F9" s="36"/>
      <c r="G9" s="9" t="s">
        <v>7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45460</v>
      </c>
      <c r="C10" s="6">
        <v>45461</v>
      </c>
      <c r="D10" s="6">
        <v>45462</v>
      </c>
      <c r="E10" s="6">
        <v>45463</v>
      </c>
      <c r="F10" s="6">
        <v>45464</v>
      </c>
      <c r="G10" s="6">
        <v>45465</v>
      </c>
      <c r="H10" s="6">
        <v>45466</v>
      </c>
      <c r="J10" s="10"/>
      <c r="K10" s="10"/>
      <c r="L10" s="15"/>
    </row>
    <row r="11" spans="2:12" s="8" customFormat="1" ht="75.75" customHeight="1" x14ac:dyDescent="0.25">
      <c r="B11" s="36" t="s">
        <v>74</v>
      </c>
      <c r="C11" s="36" t="s">
        <v>71</v>
      </c>
      <c r="D11" s="36" t="s">
        <v>75</v>
      </c>
      <c r="E11" s="36" t="s">
        <v>73</v>
      </c>
      <c r="F11" s="36"/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45467</v>
      </c>
      <c r="C12" s="6">
        <v>45468</v>
      </c>
      <c r="D12" s="6">
        <v>45469</v>
      </c>
      <c r="E12" s="6">
        <v>45470</v>
      </c>
      <c r="F12" s="6">
        <v>45471</v>
      </c>
      <c r="G12" s="6">
        <v>45472</v>
      </c>
      <c r="H12" s="6">
        <v>45473</v>
      </c>
    </row>
    <row r="13" spans="2:12" s="8" customFormat="1" ht="75.75" customHeight="1" x14ac:dyDescent="0.25">
      <c r="B13" s="36" t="s">
        <v>74</v>
      </c>
      <c r="C13" s="36" t="s">
        <v>71</v>
      </c>
      <c r="D13" s="36" t="s">
        <v>75</v>
      </c>
      <c r="E13" s="36" t="s">
        <v>73</v>
      </c>
      <c r="F13" s="9" t="s">
        <v>7</v>
      </c>
      <c r="G13" s="7"/>
      <c r="H13" s="7"/>
    </row>
  </sheetData>
  <mergeCells count="2">
    <mergeCell ref="C1:D1"/>
    <mergeCell ref="C2:D2"/>
  </mergeCells>
  <conditionalFormatting sqref="B4:H4">
    <cfRule type="expression" dxfId="45" priority="1">
      <formula>ČísloZobrazenéhoMěsíce&lt;&gt;MONTH(B4)</formula>
    </cfRule>
  </conditionalFormatting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zoomScaleNormal="100" workbookViewId="0">
      <selection activeCell="F8" sqref="F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6</v>
      </c>
      <c r="D1" s="60"/>
      <c r="E1" s="3" t="s">
        <v>3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45467</v>
      </c>
      <c r="C3" s="18">
        <v>45468</v>
      </c>
      <c r="D3" s="19">
        <v>45469</v>
      </c>
      <c r="E3" s="18">
        <v>45470</v>
      </c>
      <c r="F3" s="19">
        <v>45471</v>
      </c>
      <c r="G3" s="18">
        <v>45472</v>
      </c>
      <c r="H3" s="20">
        <v>45473</v>
      </c>
    </row>
    <row r="4" spans="2:12" s="5" customFormat="1" ht="16.5" customHeight="1" x14ac:dyDescent="0.25">
      <c r="B4" s="16">
        <f t="array" ref="B4:H4">INDEX(kalendář,ndx+0)</f>
        <v>45474</v>
      </c>
      <c r="C4" s="16">
        <v>45475</v>
      </c>
      <c r="D4" s="16">
        <v>45476</v>
      </c>
      <c r="E4" s="16">
        <v>45477</v>
      </c>
      <c r="F4" s="16">
        <v>45478</v>
      </c>
      <c r="G4" s="16">
        <v>45479</v>
      </c>
      <c r="H4" s="16">
        <v>45480</v>
      </c>
    </row>
    <row r="5" spans="2:12" s="8" customFormat="1" ht="75.75" customHeight="1" x14ac:dyDescent="0.25">
      <c r="B5" s="7"/>
      <c r="C5" s="7"/>
      <c r="D5" s="7"/>
      <c r="E5" s="7"/>
      <c r="F5" s="7"/>
      <c r="G5" s="7"/>
      <c r="H5" s="7"/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45481</v>
      </c>
      <c r="C6" s="6">
        <v>45482</v>
      </c>
      <c r="D6" s="6">
        <v>45483</v>
      </c>
      <c r="E6" s="6">
        <v>45484</v>
      </c>
      <c r="F6" s="6">
        <v>45485</v>
      </c>
      <c r="G6" s="6">
        <v>45486</v>
      </c>
      <c r="H6" s="6">
        <v>45487</v>
      </c>
      <c r="J6" s="10"/>
      <c r="K6" s="10"/>
      <c r="L6" s="15"/>
    </row>
    <row r="7" spans="2:12" s="8" customFormat="1" ht="75.75" customHeight="1" x14ac:dyDescent="0.25">
      <c r="B7" s="7"/>
      <c r="C7" s="7"/>
      <c r="D7" s="7"/>
      <c r="E7" s="7"/>
      <c r="F7" s="7"/>
      <c r="G7" s="7"/>
      <c r="H7" s="7"/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45488</v>
      </c>
      <c r="C8" s="6">
        <v>45489</v>
      </c>
      <c r="D8" s="6">
        <v>45490</v>
      </c>
      <c r="E8" s="6">
        <v>45491</v>
      </c>
      <c r="F8" s="6">
        <v>45492</v>
      </c>
      <c r="G8" s="6">
        <v>45493</v>
      </c>
      <c r="H8" s="6">
        <v>45494</v>
      </c>
      <c r="J8" s="10"/>
      <c r="K8" s="10"/>
      <c r="L8" s="15"/>
    </row>
    <row r="9" spans="2:12" s="8" customFormat="1" ht="75.75" customHeight="1" x14ac:dyDescent="0.25">
      <c r="B9" s="7"/>
      <c r="C9" s="7"/>
      <c r="D9" s="7"/>
      <c r="E9" s="7"/>
      <c r="F9" s="7"/>
      <c r="G9" s="7"/>
      <c r="H9" s="7"/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45495</v>
      </c>
      <c r="C10" s="6">
        <v>45496</v>
      </c>
      <c r="D10" s="6">
        <v>45497</v>
      </c>
      <c r="E10" s="6">
        <v>45498</v>
      </c>
      <c r="F10" s="6">
        <v>45499</v>
      </c>
      <c r="G10" s="6">
        <v>45500</v>
      </c>
      <c r="H10" s="6">
        <v>45501</v>
      </c>
      <c r="J10" s="10"/>
      <c r="K10" s="10"/>
      <c r="L10" s="15"/>
    </row>
    <row r="11" spans="2:12" s="8" customFormat="1" ht="75.75" customHeight="1" x14ac:dyDescent="0.25">
      <c r="B11" s="7"/>
      <c r="C11" s="7"/>
      <c r="D11" s="7"/>
      <c r="E11" s="7"/>
      <c r="F11" s="7"/>
      <c r="G11" s="7"/>
      <c r="H11" s="7"/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45502</v>
      </c>
      <c r="C12" s="6">
        <v>45503</v>
      </c>
      <c r="D12" s="6">
        <v>45504</v>
      </c>
      <c r="E12" s="6">
        <v>45505</v>
      </c>
      <c r="F12" s="6">
        <v>45506</v>
      </c>
      <c r="G12" s="6">
        <v>45507</v>
      </c>
      <c r="H12" s="6">
        <v>45508</v>
      </c>
    </row>
    <row r="13" spans="2:12" s="8" customFormat="1" ht="75.75" customHeight="1" x14ac:dyDescent="0.25">
      <c r="B13" s="7"/>
      <c r="C13" s="7"/>
      <c r="D13" s="7"/>
      <c r="E13" s="7"/>
      <c r="F13" s="7"/>
      <c r="G13" s="7"/>
      <c r="H13" s="7"/>
    </row>
  </sheetData>
  <mergeCells count="2">
    <mergeCell ref="C1:D1"/>
    <mergeCell ref="C2:D2"/>
  </mergeCells>
  <conditionalFormatting sqref="B4:H4">
    <cfRule type="expression" dxfId="40" priority="1">
      <formula>ČísloZobrazenéhoMěsíce&lt;&gt;MONTH(B4)</formula>
    </cfRule>
  </conditionalFormatting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  <dataValidation allowBlank="1" showInputMessage="1" showErrorMessage="1" prompt="Do této buňky zadejte denní poznámky. Řádky 5, 7, 9, 11, 13 a 15 obsahují buňky pod dnem v týdnu určené pro denní poznámky." sqref="B5" xr:uid="{D02AF410-0C42-471F-81C8-11B6FF934761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topLeftCell="A4" zoomScaleNormal="100" workbookViewId="0">
      <selection activeCell="C11" sqref="C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20</v>
      </c>
      <c r="D1" s="60"/>
      <c r="E1" s="3" t="s">
        <v>3</v>
      </c>
      <c r="F1" s="30" t="s">
        <v>72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45495</v>
      </c>
      <c r="C3" s="18">
        <v>45496</v>
      </c>
      <c r="D3" s="19">
        <v>45497</v>
      </c>
      <c r="E3" s="18">
        <v>45498</v>
      </c>
      <c r="F3" s="19">
        <v>45499</v>
      </c>
      <c r="G3" s="18">
        <v>45500</v>
      </c>
      <c r="H3" s="20">
        <v>45501</v>
      </c>
    </row>
    <row r="4" spans="2:12" s="5" customFormat="1" ht="16.5" customHeight="1" x14ac:dyDescent="0.25">
      <c r="B4" s="16">
        <f t="array" ref="B4:H4">INDEX(kalendář,ndx+0)</f>
        <v>45502</v>
      </c>
      <c r="C4" s="16">
        <v>45503</v>
      </c>
      <c r="D4" s="16">
        <v>45504</v>
      </c>
      <c r="E4" s="16">
        <v>45505</v>
      </c>
      <c r="F4" s="16">
        <v>45506</v>
      </c>
      <c r="G4" s="16">
        <v>45507</v>
      </c>
      <c r="H4" s="16">
        <v>45508</v>
      </c>
    </row>
    <row r="5" spans="2:12" s="8" customFormat="1" ht="75.75" customHeight="1" x14ac:dyDescent="0.25">
      <c r="B5" s="9" t="s">
        <v>7</v>
      </c>
      <c r="C5" s="9" t="s">
        <v>7</v>
      </c>
      <c r="D5" s="9" t="s">
        <v>7</v>
      </c>
      <c r="E5" s="9" t="s">
        <v>7</v>
      </c>
      <c r="F5" s="9" t="s">
        <v>7</v>
      </c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45509</v>
      </c>
      <c r="C6" s="6">
        <v>45510</v>
      </c>
      <c r="D6" s="6">
        <v>45511</v>
      </c>
      <c r="E6" s="6">
        <v>45512</v>
      </c>
      <c r="F6" s="6">
        <v>45513</v>
      </c>
      <c r="G6" s="6">
        <v>45514</v>
      </c>
      <c r="H6" s="6">
        <v>45515</v>
      </c>
      <c r="J6" s="10"/>
      <c r="K6" s="10"/>
      <c r="L6" s="15"/>
    </row>
    <row r="7" spans="2:12" s="8" customFormat="1" ht="75.75" customHeight="1" x14ac:dyDescent="0.25">
      <c r="B7" s="9" t="s">
        <v>7</v>
      </c>
      <c r="C7" s="9" t="s">
        <v>7</v>
      </c>
      <c r="D7" s="9" t="s">
        <v>7</v>
      </c>
      <c r="E7" s="9" t="s">
        <v>7</v>
      </c>
      <c r="F7" s="9" t="s">
        <v>7</v>
      </c>
      <c r="G7" s="9" t="s">
        <v>7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45516</v>
      </c>
      <c r="C8" s="6">
        <v>45517</v>
      </c>
      <c r="D8" s="6">
        <v>45518</v>
      </c>
      <c r="E8" s="6">
        <v>45519</v>
      </c>
      <c r="F8" s="6">
        <v>45520</v>
      </c>
      <c r="G8" s="6">
        <v>45521</v>
      </c>
      <c r="H8" s="6">
        <v>45522</v>
      </c>
      <c r="J8" s="10"/>
      <c r="K8" s="10"/>
      <c r="L8" s="15"/>
    </row>
    <row r="9" spans="2:12" s="8" customFormat="1" ht="75.75" customHeight="1" x14ac:dyDescent="0.25">
      <c r="B9" s="36" t="s">
        <v>76</v>
      </c>
      <c r="C9" s="9" t="s">
        <v>7</v>
      </c>
      <c r="D9" s="36" t="s">
        <v>77</v>
      </c>
      <c r="E9" s="36" t="s">
        <v>78</v>
      </c>
      <c r="F9" s="36" t="s">
        <v>79</v>
      </c>
      <c r="G9" s="40" t="s">
        <v>85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45523</v>
      </c>
      <c r="C10" s="6">
        <v>45524</v>
      </c>
      <c r="D10" s="6">
        <v>45525</v>
      </c>
      <c r="E10" s="6">
        <v>45526</v>
      </c>
      <c r="F10" s="6">
        <v>45527</v>
      </c>
      <c r="G10" s="6">
        <v>45528</v>
      </c>
      <c r="H10" s="6">
        <v>45529</v>
      </c>
      <c r="J10" s="10"/>
      <c r="K10" s="10"/>
      <c r="L10" s="15"/>
    </row>
    <row r="11" spans="2:12" s="8" customFormat="1" ht="75.75" customHeight="1" x14ac:dyDescent="0.25">
      <c r="B11" s="36" t="s">
        <v>80</v>
      </c>
      <c r="C11" s="36" t="s">
        <v>78</v>
      </c>
      <c r="D11" s="39" t="s">
        <v>87</v>
      </c>
      <c r="E11" s="36" t="s">
        <v>81</v>
      </c>
      <c r="F11" s="39" t="s">
        <v>86</v>
      </c>
      <c r="G11" s="9" t="s">
        <v>7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45530</v>
      </c>
      <c r="C12" s="6">
        <v>45531</v>
      </c>
      <c r="D12" s="6">
        <v>45532</v>
      </c>
      <c r="E12" s="6">
        <v>45533</v>
      </c>
      <c r="F12" s="6">
        <v>45534</v>
      </c>
      <c r="G12" s="6">
        <v>45535</v>
      </c>
      <c r="H12" s="6">
        <v>45536</v>
      </c>
    </row>
    <row r="13" spans="2:12" s="8" customFormat="1" ht="75.75" customHeight="1" x14ac:dyDescent="0.25">
      <c r="B13" s="36" t="s">
        <v>83</v>
      </c>
      <c r="C13" s="36" t="s">
        <v>82</v>
      </c>
      <c r="D13" s="39" t="s">
        <v>84</v>
      </c>
      <c r="E13" s="9" t="s">
        <v>7</v>
      </c>
      <c r="F13" s="40" t="s">
        <v>88</v>
      </c>
      <c r="G13" s="9" t="s">
        <v>7</v>
      </c>
      <c r="H13" s="9" t="s">
        <v>7</v>
      </c>
    </row>
  </sheetData>
  <mergeCells count="2">
    <mergeCell ref="C1:D1"/>
    <mergeCell ref="C2:D2"/>
  </mergeCells>
  <conditionalFormatting sqref="B4:H4">
    <cfRule type="expression" dxfId="35" priority="1">
      <formula>ČísloZobrazenéhoMěsíce&lt;&gt;MONTH(B4)</formula>
    </cfRule>
  </conditionalFormatting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19E2C-C27F-4156-B0EC-331B646E3700}">
  <sheetPr>
    <tabColor theme="5" tint="0.59999389629810485"/>
    <pageSetUpPr fitToPage="1"/>
  </sheetPr>
  <dimension ref="B1:N14"/>
  <sheetViews>
    <sheetView showGridLines="0" topLeftCell="A7" zoomScaleNormal="100" workbookViewId="0">
      <selection activeCell="G8" sqref="G8"/>
    </sheetView>
  </sheetViews>
  <sheetFormatPr defaultColWidth="8.75" defaultRowHeight="15" x14ac:dyDescent="0.25"/>
  <cols>
    <col min="1" max="1" width="1.625" style="43" customWidth="1"/>
    <col min="2" max="8" width="18.875" style="43" customWidth="1"/>
    <col min="9" max="9" width="1.625" style="43" customWidth="1"/>
    <col min="10" max="10" width="8.625" style="43" customWidth="1"/>
    <col min="11" max="11" width="19" style="43" customWidth="1"/>
    <col min="12" max="16384" width="8.75" style="43"/>
  </cols>
  <sheetData>
    <row r="1" spans="2:14" ht="67.5" customHeight="1" x14ac:dyDescent="0.25">
      <c r="B1" s="4">
        <v>2024</v>
      </c>
      <c r="C1" s="60" t="s">
        <v>19</v>
      </c>
      <c r="D1" s="60"/>
      <c r="E1" s="41"/>
      <c r="F1" s="41"/>
      <c r="G1" s="41"/>
      <c r="H1" s="42"/>
    </row>
    <row r="2" spans="2:14" s="44" customFormat="1" ht="27.75" customHeight="1" x14ac:dyDescent="0.25">
      <c r="B2" s="17" t="str">
        <f>ZačátekTýdne</f>
        <v>pondělí</v>
      </c>
      <c r="C2" s="18" t="str">
        <f>TEXT(C3,"dddd")</f>
        <v>úterý</v>
      </c>
      <c r="D2" s="19" t="str">
        <f t="shared" ref="D2:H2" si="0">TEXT(D3,"dddd")</f>
        <v>středa</v>
      </c>
      <c r="E2" s="18" t="str">
        <f t="shared" si="0"/>
        <v>čtvrtek</v>
      </c>
      <c r="F2" s="19" t="str">
        <f t="shared" si="0"/>
        <v>pátek</v>
      </c>
      <c r="G2" s="18" t="str">
        <f t="shared" si="0"/>
        <v>sobota</v>
      </c>
      <c r="H2" s="20" t="str">
        <f t="shared" si="0"/>
        <v>neděle</v>
      </c>
    </row>
    <row r="3" spans="2:14" s="45" customFormat="1" ht="16.5" customHeight="1" x14ac:dyDescent="0.2">
      <c r="B3" s="49">
        <f t="array" ref="B3:H3">DnyATýdny+DATE(KalendářníRok,9,1)-WEEKDAY(DATE(KalendářníRok,9,1),(ZačátekTýdne="pondělí")+1)+1</f>
        <v>45530</v>
      </c>
      <c r="C3" s="49">
        <v>45531</v>
      </c>
      <c r="D3" s="49">
        <v>45532</v>
      </c>
      <c r="E3" s="49">
        <v>45533</v>
      </c>
      <c r="F3" s="49">
        <v>45534</v>
      </c>
      <c r="G3" s="49">
        <v>45535</v>
      </c>
      <c r="H3" s="49">
        <v>45536</v>
      </c>
    </row>
    <row r="4" spans="2:14" s="46" customFormat="1" ht="78" customHeight="1" x14ac:dyDescent="0.25">
      <c r="B4" s="48"/>
      <c r="C4" s="48"/>
      <c r="D4" s="48"/>
      <c r="E4" s="36"/>
      <c r="F4" s="48"/>
      <c r="G4" s="48"/>
      <c r="H4" s="9" t="s">
        <v>7</v>
      </c>
    </row>
    <row r="5" spans="2:14" s="45" customFormat="1" ht="16.5" customHeight="1" x14ac:dyDescent="0.25">
      <c r="B5" s="6">
        <f t="array" ref="B5:H5">DnyATýdny+DATE(KalendářníRok,9,1)-WEEKDAY(DATE(KalendářníRok,9,1),(ZačátekTýdne="pondělí")+1)+8</f>
        <v>45537</v>
      </c>
      <c r="C5" s="6">
        <v>45538</v>
      </c>
      <c r="D5" s="6">
        <v>45539</v>
      </c>
      <c r="E5" s="50">
        <v>45540</v>
      </c>
      <c r="F5" s="6">
        <v>45541</v>
      </c>
      <c r="G5" s="6">
        <v>45542</v>
      </c>
      <c r="H5" s="6">
        <v>45543</v>
      </c>
    </row>
    <row r="6" spans="2:14" s="46" customFormat="1" ht="78" customHeight="1" x14ac:dyDescent="0.25">
      <c r="B6" s="23" t="s">
        <v>91</v>
      </c>
      <c r="C6" s="23" t="s">
        <v>95</v>
      </c>
      <c r="D6" s="9" t="s">
        <v>7</v>
      </c>
      <c r="E6" s="36" t="s">
        <v>65</v>
      </c>
      <c r="F6" s="23" t="s">
        <v>96</v>
      </c>
      <c r="G6" s="40" t="s">
        <v>99</v>
      </c>
      <c r="H6" s="9" t="s">
        <v>7</v>
      </c>
      <c r="K6" s="9" t="s">
        <v>7</v>
      </c>
      <c r="L6" s="10"/>
      <c r="M6" s="14" t="s">
        <v>8</v>
      </c>
      <c r="N6" s="8"/>
    </row>
    <row r="7" spans="2:14" s="45" customFormat="1" ht="16.5" customHeight="1" x14ac:dyDescent="0.3">
      <c r="B7" s="6">
        <f t="array" ref="B7:H7">DnyATýdny+DATE(KalendářníRok,9,1)-WEEKDAY(DATE(KalendářníRok,9,1),(ZačátekTýdne="pondělí")+1)+15</f>
        <v>45544</v>
      </c>
      <c r="C7" s="6">
        <v>45545</v>
      </c>
      <c r="D7" s="6">
        <v>45546</v>
      </c>
      <c r="E7" s="50">
        <v>45547</v>
      </c>
      <c r="F7" s="6">
        <v>45548</v>
      </c>
      <c r="G7" s="6">
        <v>45549</v>
      </c>
      <c r="H7" s="6">
        <v>45550</v>
      </c>
      <c r="K7" s="10"/>
      <c r="L7" s="10"/>
      <c r="M7" s="15"/>
      <c r="N7" s="5"/>
    </row>
    <row r="8" spans="2:14" s="46" customFormat="1" ht="78" customHeight="1" x14ac:dyDescent="0.25">
      <c r="B8" s="23" t="s">
        <v>92</v>
      </c>
      <c r="C8" s="23" t="s">
        <v>107</v>
      </c>
      <c r="D8" s="9" t="s">
        <v>7</v>
      </c>
      <c r="E8" s="36" t="s">
        <v>65</v>
      </c>
      <c r="F8" s="9" t="s">
        <v>7</v>
      </c>
      <c r="G8" s="40" t="s">
        <v>89</v>
      </c>
      <c r="H8" s="9" t="s">
        <v>7</v>
      </c>
      <c r="K8" s="11" t="s">
        <v>9</v>
      </c>
      <c r="L8" s="10"/>
      <c r="M8" s="14" t="s">
        <v>10</v>
      </c>
      <c r="N8" s="8"/>
    </row>
    <row r="9" spans="2:14" s="45" customFormat="1" ht="16.5" customHeight="1" x14ac:dyDescent="0.3">
      <c r="B9" s="6">
        <f t="array" ref="B9:H9">DnyATýdny+DATE(KalendářníRok,9,1)-WEEKDAY(DATE(KalendářníRok,9,1),(ZačátekTýdne="pondělí")+1)+22</f>
        <v>45551</v>
      </c>
      <c r="C9" s="6">
        <v>45552</v>
      </c>
      <c r="D9" s="6">
        <v>45553</v>
      </c>
      <c r="E9" s="50">
        <v>45554</v>
      </c>
      <c r="F9" s="6">
        <v>45555</v>
      </c>
      <c r="G9" s="6">
        <v>45556</v>
      </c>
      <c r="H9" s="6">
        <v>45557</v>
      </c>
      <c r="K9" s="10"/>
      <c r="L9" s="10"/>
      <c r="M9" s="15"/>
      <c r="N9" s="5"/>
    </row>
    <row r="10" spans="2:14" s="46" customFormat="1" ht="78" customHeight="1" x14ac:dyDescent="0.25">
      <c r="B10" s="23" t="s">
        <v>93</v>
      </c>
      <c r="C10" s="23" t="s">
        <v>95</v>
      </c>
      <c r="D10" s="9" t="s">
        <v>7</v>
      </c>
      <c r="E10" s="36" t="s">
        <v>65</v>
      </c>
      <c r="F10" s="23" t="s">
        <v>97</v>
      </c>
      <c r="G10" s="32" t="s">
        <v>98</v>
      </c>
      <c r="H10" s="40" t="s">
        <v>108</v>
      </c>
      <c r="K10" s="12" t="s">
        <v>11</v>
      </c>
      <c r="L10" s="10"/>
      <c r="M10" s="14" t="s">
        <v>12</v>
      </c>
      <c r="N10" s="8"/>
    </row>
    <row r="11" spans="2:14" s="45" customFormat="1" ht="16.5" customHeight="1" x14ac:dyDescent="0.3">
      <c r="B11" s="6">
        <f t="array" ref="B11:H11">DnyATýdny+DATE(KalendářníRok,9,1)-WEEKDAY(DATE(KalendářníRok,9,1),(ZačátekTýdne="pondělí")+1)+29</f>
        <v>45558</v>
      </c>
      <c r="C11" s="6">
        <v>45559</v>
      </c>
      <c r="D11" s="6">
        <v>45560</v>
      </c>
      <c r="E11" s="50">
        <v>45561</v>
      </c>
      <c r="F11" s="6">
        <v>45562</v>
      </c>
      <c r="G11" s="6">
        <v>45563</v>
      </c>
      <c r="H11" s="6">
        <v>45564</v>
      </c>
      <c r="K11" s="10"/>
      <c r="L11" s="10"/>
      <c r="M11" s="15"/>
      <c r="N11" s="5"/>
    </row>
    <row r="12" spans="2:14" s="46" customFormat="1" ht="78" customHeight="1" x14ac:dyDescent="0.25">
      <c r="B12" s="9" t="s">
        <v>7</v>
      </c>
      <c r="C12" s="23" t="s">
        <v>95</v>
      </c>
      <c r="D12" s="51" t="s">
        <v>94</v>
      </c>
      <c r="E12" s="36" t="s">
        <v>65</v>
      </c>
      <c r="F12" s="23" t="s">
        <v>100</v>
      </c>
      <c r="G12" s="9" t="s">
        <v>7</v>
      </c>
      <c r="H12" s="32" t="s">
        <v>90</v>
      </c>
      <c r="K12" s="13" t="s">
        <v>13</v>
      </c>
      <c r="L12" s="10"/>
      <c r="M12" s="14" t="s">
        <v>14</v>
      </c>
      <c r="N12" s="8"/>
    </row>
    <row r="13" spans="2:14" x14ac:dyDescent="0.25">
      <c r="B13" s="6">
        <v>30</v>
      </c>
      <c r="C13" s="47">
        <v>1</v>
      </c>
      <c r="D13" s="47">
        <v>2</v>
      </c>
      <c r="E13" s="47">
        <v>3</v>
      </c>
      <c r="F13" s="47">
        <v>4</v>
      </c>
      <c r="G13" s="47">
        <v>5</v>
      </c>
      <c r="H13" s="47">
        <v>6</v>
      </c>
    </row>
    <row r="14" spans="2:14" ht="94.5" customHeight="1" x14ac:dyDescent="0.25">
      <c r="B14" s="23" t="s">
        <v>91</v>
      </c>
      <c r="C14" s="48"/>
      <c r="D14" s="48"/>
      <c r="E14" s="48"/>
      <c r="F14" s="48"/>
      <c r="G14" s="48"/>
      <c r="H14" s="48"/>
    </row>
  </sheetData>
  <mergeCells count="1">
    <mergeCell ref="C1:D1"/>
  </mergeCells>
  <conditionalFormatting sqref="B5:H5">
    <cfRule type="expression" dxfId="30" priority="6">
      <formula>ČísloZobrazenéhoMěsíce&lt;&gt;MONTH(B5)</formula>
    </cfRule>
  </conditionalFormatting>
  <conditionalFormatting sqref="B7:H7">
    <cfRule type="expression" dxfId="29" priority="5">
      <formula>ČísloZobrazenéhoMěsíce&lt;&gt;MONTH(B7)</formula>
    </cfRule>
  </conditionalFormatting>
  <conditionalFormatting sqref="B9:H9">
    <cfRule type="expression" dxfId="28" priority="4">
      <formula>ČísloZobrazenéhoMěsíce&lt;&gt;MONTH(B9)</formula>
    </cfRule>
  </conditionalFormatting>
  <conditionalFormatting sqref="B11:H11">
    <cfRule type="expression" dxfId="27" priority="3">
      <formula>ČísloZobrazenéhoMěsíce&lt;&gt;MONTH(B11)</formula>
    </cfRule>
  </conditionalFormatting>
  <conditionalFormatting sqref="B13">
    <cfRule type="expression" dxfId="26" priority="2">
      <formula>ČísloZobrazenéhoMěsíce&lt;&gt;MONTH(B13)</formula>
    </cfRule>
  </conditionalFormatting>
  <conditionalFormatting sqref="C13:H13">
    <cfRule type="expression" dxfId="25" priority="1">
      <formula>ČísloZobrazenéhoMěsíce&lt;&gt;MONTH(C13)</formula>
    </cfRule>
  </conditionalFormatting>
  <dataValidations count="5">
    <dataValidation allowBlank="1" showInputMessage="1" showErrorMessage="1" prompt="Tento řádek a řádky 6, 8, 10, 12 a 14 obsahují kalendářní dny v týdnu. Pokud tato buňka neobsahuje číslo 1, jde o den z předchozího měsíce. Poznámky zadejte do buňky D15." sqref="B3" xr:uid="{28C500A5-863A-4105-8920-39A72C93F605}"/>
    <dataValidation allowBlank="1" showInputMessage="1" showErrorMessage="1" prompt="Tento řádek obsahuje názvy dní v týdnu tohoto kalendáře. Tato buňka obsahuje den, kterým začíná týden. Pokud chcete změnit první den týdne, zadejte ho do buňky L5 na lednovém listu." sqref="B2" xr:uid="{11577CD3-83B9-4C88-A211-2AB3CCD541B3}"/>
    <dataValidation allowBlank="1" showInputMessage="1" showErrorMessage="1" prompt="Tento řádek a řádky 7, 9, 11, 13 a 15 obsahují buňky pro zadání denních poznámek ke kalendářnímu dni v předchozí buňce." sqref="B4" xr:uid="{CC181BF5-A0EE-40E5-9161-5E7B8B0CDDDE}"/>
    <dataValidation allowBlank="1" showInputMessage="1" showErrorMessage="1" prompt="Rok v této buňce se aktualizuje automaticky podle roku zadaného na listu Leden. V následujícím kalendáři mají data předchozího a následujícího měsíce světlejší odstín písma." sqref="B1:D1" xr:uid="{4C391A5B-9E68-49B9-BB5B-C90490E0E74C}"/>
    <dataValidation allowBlank="1" showInputMessage="1" showErrorMessage="1" prompt="Automaticky určený den v týdnu" sqref="C2:H2" xr:uid="{CC9A4F3E-10D4-4802-8659-DA88762338D9}"/>
  </dataValidations>
  <printOptions horizontalCentered="1"/>
  <pageMargins left="0.25" right="0.25" top="0.5" bottom="0.5" header="0.3" footer="0.3"/>
  <pageSetup paperSize="9" scale="79" orientation="landscape" r:id="rId1"/>
  <headerFooter differentFirst="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Normal="100" workbookViewId="0">
      <selection activeCell="F7" sqref="F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21</v>
      </c>
      <c r="D1" s="60"/>
      <c r="E1" s="3" t="s">
        <v>3</v>
      </c>
      <c r="F1" s="38" t="s">
        <v>72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45558</v>
      </c>
      <c r="C3" s="18">
        <v>45559</v>
      </c>
      <c r="D3" s="19">
        <v>45560</v>
      </c>
      <c r="E3" s="18">
        <v>45561</v>
      </c>
      <c r="F3" s="19">
        <v>45562</v>
      </c>
      <c r="G3" s="18">
        <v>45563</v>
      </c>
      <c r="H3" s="20">
        <v>45564</v>
      </c>
    </row>
    <row r="4" spans="2:12" s="5" customFormat="1" ht="16.5" customHeight="1" x14ac:dyDescent="0.25">
      <c r="B4" s="16">
        <f t="array" ref="B4:H4">INDEX(kalendář,ndx+0)</f>
        <v>45565</v>
      </c>
      <c r="C4" s="16">
        <v>45566</v>
      </c>
      <c r="D4" s="16">
        <v>45567</v>
      </c>
      <c r="E4" s="16">
        <v>45568</v>
      </c>
      <c r="F4" s="16">
        <v>45569</v>
      </c>
      <c r="G4" s="16">
        <v>45570</v>
      </c>
      <c r="H4" s="16">
        <v>45571</v>
      </c>
    </row>
    <row r="5" spans="2:12" s="8" customFormat="1" ht="75.75" customHeight="1" x14ac:dyDescent="0.25">
      <c r="B5" s="33"/>
      <c r="C5" s="36" t="s">
        <v>95</v>
      </c>
      <c r="D5" s="9" t="s">
        <v>7</v>
      </c>
      <c r="E5" s="36" t="s">
        <v>65</v>
      </c>
      <c r="F5" s="36" t="s">
        <v>106</v>
      </c>
      <c r="G5" s="40" t="s">
        <v>110</v>
      </c>
      <c r="H5" s="39" t="s">
        <v>102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52">
        <f t="array" ref="B6:H6">INDEX(kalendář,ndx+1)</f>
        <v>45572</v>
      </c>
      <c r="C6" s="52">
        <v>45573</v>
      </c>
      <c r="D6" s="52">
        <v>45574</v>
      </c>
      <c r="E6" s="52">
        <v>45575</v>
      </c>
      <c r="F6" s="52">
        <v>45576</v>
      </c>
      <c r="G6" s="52">
        <v>45577</v>
      </c>
      <c r="H6" s="52">
        <v>45578</v>
      </c>
      <c r="J6" s="10"/>
      <c r="K6" s="10"/>
      <c r="L6" s="15"/>
    </row>
    <row r="7" spans="2:12" s="8" customFormat="1" ht="75.75" customHeight="1" x14ac:dyDescent="0.25">
      <c r="B7" s="36" t="s">
        <v>91</v>
      </c>
      <c r="C7" s="36" t="s">
        <v>95</v>
      </c>
      <c r="D7" s="9" t="s">
        <v>7</v>
      </c>
      <c r="E7" s="36" t="s">
        <v>65</v>
      </c>
      <c r="F7" s="36" t="s">
        <v>96</v>
      </c>
      <c r="G7" s="40" t="s">
        <v>101</v>
      </c>
      <c r="H7" s="33"/>
      <c r="J7" s="11" t="s">
        <v>9</v>
      </c>
      <c r="K7" s="10"/>
      <c r="L7" s="14" t="s">
        <v>10</v>
      </c>
    </row>
    <row r="8" spans="2:12" s="5" customFormat="1" ht="16.5" customHeight="1" x14ac:dyDescent="0.3">
      <c r="B8" s="52">
        <f t="array" ref="B8:H8">INDEX(kalendář,ndx+2)</f>
        <v>45579</v>
      </c>
      <c r="C8" s="52">
        <v>45580</v>
      </c>
      <c r="D8" s="52">
        <v>45581</v>
      </c>
      <c r="E8" s="52">
        <v>45582</v>
      </c>
      <c r="F8" s="52">
        <v>45583</v>
      </c>
      <c r="G8" s="52">
        <v>45584</v>
      </c>
      <c r="H8" s="52">
        <v>45585</v>
      </c>
      <c r="J8" s="10"/>
      <c r="K8" s="10"/>
      <c r="L8" s="15"/>
    </row>
    <row r="9" spans="2:12" s="8" customFormat="1" ht="75.75" customHeight="1" x14ac:dyDescent="0.25">
      <c r="B9" s="39" t="s">
        <v>105</v>
      </c>
      <c r="C9" s="36" t="s">
        <v>95</v>
      </c>
      <c r="D9" s="9" t="s">
        <v>7</v>
      </c>
      <c r="E9" s="36" t="s">
        <v>65</v>
      </c>
      <c r="F9" s="36" t="s">
        <v>106</v>
      </c>
      <c r="G9" s="39" t="s">
        <v>103</v>
      </c>
      <c r="H9" s="40" t="s">
        <v>111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52">
        <f t="array" ref="B10:H10">INDEX(kalendář,ndx+3)</f>
        <v>45586</v>
      </c>
      <c r="C10" s="52">
        <v>45587</v>
      </c>
      <c r="D10" s="52">
        <v>45588</v>
      </c>
      <c r="E10" s="52">
        <v>45589</v>
      </c>
      <c r="F10" s="52">
        <v>45590</v>
      </c>
      <c r="G10" s="52">
        <v>45591</v>
      </c>
      <c r="H10" s="52">
        <v>45592</v>
      </c>
      <c r="J10" s="10"/>
      <c r="K10" s="10"/>
      <c r="L10" s="15"/>
    </row>
    <row r="11" spans="2:12" s="8" customFormat="1" ht="75.75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40" t="s">
        <v>112</v>
      </c>
      <c r="G11" s="39" t="s">
        <v>104</v>
      </c>
      <c r="H11" s="33"/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52">
        <f t="array" ref="B12:H12">INDEX(kalendář,ndx+4)</f>
        <v>45593</v>
      </c>
      <c r="C12" s="52">
        <v>45594</v>
      </c>
      <c r="D12" s="52">
        <v>45595</v>
      </c>
      <c r="E12" s="52">
        <v>45596</v>
      </c>
      <c r="F12" s="52">
        <v>45597</v>
      </c>
      <c r="G12" s="52">
        <v>45598</v>
      </c>
      <c r="H12" s="52">
        <v>45599</v>
      </c>
    </row>
    <row r="13" spans="2:12" s="8" customFormat="1" ht="75.75" customHeight="1" x14ac:dyDescent="0.25">
      <c r="B13" s="9" t="s">
        <v>7</v>
      </c>
      <c r="C13" s="9" t="s">
        <v>7</v>
      </c>
      <c r="D13" s="36" t="s">
        <v>109</v>
      </c>
      <c r="E13" s="36" t="s">
        <v>65</v>
      </c>
      <c r="F13" s="33"/>
      <c r="G13" s="33"/>
      <c r="H13" s="33"/>
    </row>
  </sheetData>
  <mergeCells count="2">
    <mergeCell ref="C1:D1"/>
    <mergeCell ref="C2:D2"/>
  </mergeCells>
  <conditionalFormatting sqref="B4:H4">
    <cfRule type="expression" dxfId="24" priority="1">
      <formula>ČísloZobrazenéhoMěsíce&lt;&gt;MONTH(B4)</formula>
    </cfRule>
  </conditionalFormatting>
  <conditionalFormatting sqref="B6:H6">
    <cfRule type="expression" dxfId="23" priority="5">
      <formula>ČísloZobrazenéhoMěsíce&lt;&gt;MONTH(B6)</formula>
    </cfRule>
  </conditionalFormatting>
  <conditionalFormatting sqref="B8:H8">
    <cfRule type="expression" dxfId="22" priority="4">
      <formula>ČísloZobrazenéhoMěsíce&lt;&gt;MONTH(B8)</formula>
    </cfRule>
  </conditionalFormatting>
  <conditionalFormatting sqref="B10:H10">
    <cfRule type="expression" dxfId="21" priority="3">
      <formula>ČísloZobrazenéhoMěsíce&lt;&gt;MONTH(B10)</formula>
    </cfRule>
  </conditionalFormatting>
  <conditionalFormatting sqref="B12:H12">
    <cfRule type="expression" dxfId="2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Normal="100" workbookViewId="0">
      <selection activeCell="F11" sqref="F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22</v>
      </c>
      <c r="D1" s="60"/>
      <c r="E1" s="3" t="s">
        <v>3</v>
      </c>
      <c r="F1" s="30" t="s">
        <v>72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45586</v>
      </c>
      <c r="C3" s="18">
        <v>45587</v>
      </c>
      <c r="D3" s="19">
        <v>45588</v>
      </c>
      <c r="E3" s="18">
        <v>45589</v>
      </c>
      <c r="F3" s="19">
        <v>45590</v>
      </c>
      <c r="G3" s="18">
        <v>45591</v>
      </c>
      <c r="H3" s="20">
        <v>45592</v>
      </c>
    </row>
    <row r="4" spans="2:12" s="5" customFormat="1" ht="16.5" customHeight="1" x14ac:dyDescent="0.25">
      <c r="B4" s="16">
        <f t="array" ref="B4:H4">INDEX(kalendář,ndx+0)</f>
        <v>45593</v>
      </c>
      <c r="C4" s="16">
        <v>45594</v>
      </c>
      <c r="D4" s="16">
        <v>45595</v>
      </c>
      <c r="E4" s="16">
        <v>45596</v>
      </c>
      <c r="F4" s="16">
        <v>45597</v>
      </c>
      <c r="G4" s="16">
        <v>45598</v>
      </c>
      <c r="H4" s="16">
        <v>45599</v>
      </c>
    </row>
    <row r="5" spans="2:12" s="8" customFormat="1" ht="75.75" customHeight="1" x14ac:dyDescent="0.25">
      <c r="B5" s="7"/>
      <c r="C5" s="7"/>
      <c r="D5" s="7"/>
      <c r="E5" s="36"/>
      <c r="F5" s="36" t="s">
        <v>113</v>
      </c>
      <c r="G5" s="7"/>
      <c r="H5" s="7"/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45600</v>
      </c>
      <c r="C6" s="6">
        <v>45601</v>
      </c>
      <c r="D6" s="6">
        <v>45602</v>
      </c>
      <c r="E6" s="6">
        <v>45603</v>
      </c>
      <c r="F6" s="6">
        <v>45604</v>
      </c>
      <c r="G6" s="6">
        <v>45605</v>
      </c>
      <c r="H6" s="6">
        <v>45606</v>
      </c>
      <c r="J6" s="10"/>
      <c r="K6" s="10"/>
      <c r="L6" s="15"/>
    </row>
    <row r="7" spans="2:12" s="8" customFormat="1" ht="81" customHeight="1" x14ac:dyDescent="0.25">
      <c r="B7" s="53" t="s">
        <v>120</v>
      </c>
      <c r="C7" s="36" t="s">
        <v>95</v>
      </c>
      <c r="D7" s="9" t="s">
        <v>7</v>
      </c>
      <c r="E7" s="36" t="s">
        <v>65</v>
      </c>
      <c r="F7" s="36" t="s">
        <v>96</v>
      </c>
      <c r="G7" s="9" t="s">
        <v>7</v>
      </c>
      <c r="H7" s="39" t="s">
        <v>115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45607</v>
      </c>
      <c r="C8" s="6">
        <v>45608</v>
      </c>
      <c r="D8" s="6">
        <v>45609</v>
      </c>
      <c r="E8" s="6">
        <v>45610</v>
      </c>
      <c r="F8" s="6">
        <v>45611</v>
      </c>
      <c r="G8" s="6">
        <v>45612</v>
      </c>
      <c r="H8" s="6">
        <v>45613</v>
      </c>
      <c r="J8" s="10"/>
      <c r="K8" s="10"/>
      <c r="L8" s="15"/>
    </row>
    <row r="9" spans="2:12" s="8" customFormat="1" ht="75.75" customHeight="1" x14ac:dyDescent="0.25">
      <c r="B9" s="36" t="s">
        <v>91</v>
      </c>
      <c r="C9" s="36" t="s">
        <v>95</v>
      </c>
      <c r="D9" s="9" t="s">
        <v>7</v>
      </c>
      <c r="E9" s="36" t="s">
        <v>65</v>
      </c>
      <c r="F9" s="36" t="s">
        <v>113</v>
      </c>
      <c r="G9" s="40" t="s">
        <v>121</v>
      </c>
      <c r="H9" s="39" t="s">
        <v>116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45614</v>
      </c>
      <c r="C10" s="6">
        <v>45615</v>
      </c>
      <c r="D10" s="6">
        <v>45616</v>
      </c>
      <c r="E10" s="6">
        <v>45617</v>
      </c>
      <c r="F10" s="6">
        <v>45618</v>
      </c>
      <c r="G10" s="6">
        <v>45619</v>
      </c>
      <c r="H10" s="6">
        <v>45620</v>
      </c>
      <c r="J10" s="10"/>
      <c r="K10" s="10"/>
      <c r="L10" s="15"/>
    </row>
    <row r="11" spans="2:12" s="8" customFormat="1" ht="75.75" customHeight="1" x14ac:dyDescent="0.25">
      <c r="B11" s="9" t="s">
        <v>7</v>
      </c>
      <c r="C11" s="36" t="s">
        <v>95</v>
      </c>
      <c r="D11" s="9" t="s">
        <v>7</v>
      </c>
      <c r="E11" s="36" t="s">
        <v>65</v>
      </c>
      <c r="F11" s="36" t="s">
        <v>96</v>
      </c>
      <c r="G11" s="40" t="s">
        <v>118</v>
      </c>
      <c r="H11" s="7"/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45621</v>
      </c>
      <c r="C12" s="6">
        <v>45622</v>
      </c>
      <c r="D12" s="6">
        <v>45623</v>
      </c>
      <c r="E12" s="6">
        <v>45624</v>
      </c>
      <c r="F12" s="6">
        <v>45625</v>
      </c>
      <c r="G12" s="6">
        <v>45626</v>
      </c>
      <c r="H12" s="6">
        <v>45627</v>
      </c>
    </row>
    <row r="13" spans="2:12" s="8" customFormat="1" ht="75.75" customHeight="1" x14ac:dyDescent="0.25">
      <c r="B13" s="40" t="s">
        <v>122</v>
      </c>
      <c r="C13" s="36" t="s">
        <v>95</v>
      </c>
      <c r="D13" s="9" t="s">
        <v>7</v>
      </c>
      <c r="E13" s="36" t="s">
        <v>65</v>
      </c>
      <c r="F13" s="36" t="s">
        <v>114</v>
      </c>
      <c r="G13" s="39" t="s">
        <v>117</v>
      </c>
      <c r="H13" s="40" t="s">
        <v>119</v>
      </c>
    </row>
  </sheetData>
  <mergeCells count="2">
    <mergeCell ref="C1:D1"/>
    <mergeCell ref="C2:D2"/>
  </mergeCells>
  <conditionalFormatting sqref="B4:H4">
    <cfRule type="expression" dxfId="19" priority="1">
      <formula>ČísloZobrazenéhoMěsíce&lt;&gt;MONTH(B4)</formula>
    </cfRule>
  </conditionalFormatting>
  <conditionalFormatting sqref="B6:H6">
    <cfRule type="expression" dxfId="18" priority="5">
      <formula>ČísloZobrazenéhoMěsíce&lt;&gt;MONTH(B6)</formula>
    </cfRule>
  </conditionalFormatting>
  <conditionalFormatting sqref="B8:H8">
    <cfRule type="expression" dxfId="17" priority="4">
      <formula>ČísloZobrazenéhoMěsíce&lt;&gt;MONTH(B8)</formula>
    </cfRule>
  </conditionalFormatting>
  <conditionalFormatting sqref="B10:H10">
    <cfRule type="expression" dxfId="16" priority="3">
      <formula>ČísloZobrazenéhoMěsíce&lt;&gt;MONTH(B10)</formula>
    </cfRule>
  </conditionalFormatting>
  <conditionalFormatting sqref="B12:H12">
    <cfRule type="expression" dxfId="1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5"/>
  <sheetViews>
    <sheetView showGridLines="0" showRuler="0" zoomScaleNormal="100" workbookViewId="0">
      <selection activeCell="G7" sqref="G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2024</v>
      </c>
      <c r="C1" s="60" t="s">
        <v>23</v>
      </c>
      <c r="D1" s="60"/>
      <c r="E1" s="3" t="s">
        <v>3</v>
      </c>
      <c r="F1" s="54" t="s">
        <v>72</v>
      </c>
    </row>
    <row r="2" spans="2:12" ht="30" hidden="1" customHeight="1" x14ac:dyDescent="0.25">
      <c r="B2" s="1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45621</v>
      </c>
      <c r="C3" s="18">
        <v>45622</v>
      </c>
      <c r="D3" s="19">
        <v>45623</v>
      </c>
      <c r="E3" s="18">
        <v>45624</v>
      </c>
      <c r="F3" s="19">
        <v>45625</v>
      </c>
      <c r="G3" s="18">
        <v>45626</v>
      </c>
      <c r="H3" s="20">
        <v>45627</v>
      </c>
    </row>
    <row r="4" spans="2:12" s="5" customFormat="1" ht="16.5" customHeight="1" x14ac:dyDescent="0.25">
      <c r="B4" s="16">
        <f t="array" ref="B4:H4">INDEX(kalendář,ndx+0)</f>
        <v>45621</v>
      </c>
      <c r="C4" s="16">
        <v>45622</v>
      </c>
      <c r="D4" s="16">
        <v>45623</v>
      </c>
      <c r="E4" s="16">
        <v>45624</v>
      </c>
      <c r="F4" s="16">
        <v>45625</v>
      </c>
      <c r="G4" s="16">
        <v>45626</v>
      </c>
      <c r="H4" s="16">
        <v>45627</v>
      </c>
    </row>
    <row r="5" spans="2:12" s="8" customFormat="1" ht="75.75" customHeight="1" x14ac:dyDescent="0.25">
      <c r="B5" s="7"/>
      <c r="C5" s="7"/>
      <c r="D5" s="7"/>
      <c r="E5" s="7"/>
      <c r="F5" s="7"/>
      <c r="G5" s="7"/>
      <c r="H5" s="40" t="s">
        <v>123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45628</v>
      </c>
      <c r="C6" s="6">
        <v>45629</v>
      </c>
      <c r="D6" s="6">
        <v>45630</v>
      </c>
      <c r="E6" s="6">
        <v>45631</v>
      </c>
      <c r="F6" s="6">
        <v>45632</v>
      </c>
      <c r="G6" s="6">
        <v>45633</v>
      </c>
      <c r="H6" s="6">
        <v>45634</v>
      </c>
      <c r="J6" s="10"/>
      <c r="K6" s="10"/>
      <c r="L6" s="15"/>
    </row>
    <row r="7" spans="2:12" s="8" customFormat="1" ht="75.75" customHeight="1" x14ac:dyDescent="0.25">
      <c r="B7" s="36" t="s">
        <v>91</v>
      </c>
      <c r="C7" s="36" t="s">
        <v>95</v>
      </c>
      <c r="D7" s="9" t="s">
        <v>7</v>
      </c>
      <c r="E7" s="36" t="s">
        <v>65</v>
      </c>
      <c r="F7" s="36" t="s">
        <v>113</v>
      </c>
      <c r="G7" s="39" t="s">
        <v>128</v>
      </c>
      <c r="H7" s="7"/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45635</v>
      </c>
      <c r="C8" s="6">
        <v>45636</v>
      </c>
      <c r="D8" s="6">
        <v>45637</v>
      </c>
      <c r="E8" s="6">
        <v>45638</v>
      </c>
      <c r="F8" s="6">
        <v>45639</v>
      </c>
      <c r="G8" s="6">
        <v>45640</v>
      </c>
      <c r="H8" s="6">
        <v>45641</v>
      </c>
      <c r="J8" s="10"/>
      <c r="K8" s="10"/>
      <c r="L8" s="15"/>
    </row>
    <row r="9" spans="2:12" s="8" customFormat="1" ht="75.75" customHeight="1" x14ac:dyDescent="0.25">
      <c r="B9" s="36" t="s">
        <v>91</v>
      </c>
      <c r="C9" s="36" t="s">
        <v>127</v>
      </c>
      <c r="D9" s="9" t="s">
        <v>7</v>
      </c>
      <c r="E9" s="36" t="s">
        <v>65</v>
      </c>
      <c r="F9" s="40" t="s">
        <v>131</v>
      </c>
      <c r="G9" s="7" t="s">
        <v>124</v>
      </c>
      <c r="H9" s="7" t="s">
        <v>125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45642</v>
      </c>
      <c r="C10" s="6">
        <v>45643</v>
      </c>
      <c r="D10" s="6">
        <v>45644</v>
      </c>
      <c r="E10" s="6">
        <v>45645</v>
      </c>
      <c r="F10" s="6">
        <v>45646</v>
      </c>
      <c r="G10" s="6">
        <v>45647</v>
      </c>
      <c r="H10" s="6">
        <v>45648</v>
      </c>
      <c r="J10" s="10"/>
      <c r="K10" s="10"/>
      <c r="L10" s="15"/>
    </row>
    <row r="11" spans="2:12" s="8" customFormat="1" ht="75.75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36" t="s">
        <v>113</v>
      </c>
      <c r="G11" s="40" t="s">
        <v>126</v>
      </c>
      <c r="H11" s="40" t="s">
        <v>126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45649</v>
      </c>
      <c r="C12" s="6">
        <v>45650</v>
      </c>
      <c r="D12" s="6">
        <v>45651</v>
      </c>
      <c r="E12" s="6">
        <v>45652</v>
      </c>
      <c r="F12" s="6">
        <v>45653</v>
      </c>
      <c r="G12" s="6">
        <v>45654</v>
      </c>
      <c r="H12" s="6">
        <v>45655</v>
      </c>
    </row>
    <row r="13" spans="2:12" s="8" customFormat="1" ht="75.75" customHeight="1" x14ac:dyDescent="0.25">
      <c r="B13" s="9" t="s">
        <v>7</v>
      </c>
      <c r="C13" s="9" t="s">
        <v>7</v>
      </c>
      <c r="D13" s="9" t="s">
        <v>7</v>
      </c>
      <c r="E13" s="33" t="s">
        <v>130</v>
      </c>
      <c r="F13" s="40" t="s">
        <v>129</v>
      </c>
      <c r="G13" s="40" t="s">
        <v>129</v>
      </c>
      <c r="H13" s="9" t="s">
        <v>7</v>
      </c>
    </row>
    <row r="14" spans="2:12" x14ac:dyDescent="0.25">
      <c r="B14" s="16">
        <v>30</v>
      </c>
      <c r="C14" s="16">
        <v>31</v>
      </c>
    </row>
    <row r="15" spans="2:12" ht="75.75" customHeight="1" x14ac:dyDescent="0.25">
      <c r="B15" s="9" t="s">
        <v>7</v>
      </c>
      <c r="C15" s="9" t="s">
        <v>7</v>
      </c>
    </row>
  </sheetData>
  <mergeCells count="2">
    <mergeCell ref="C1:D1"/>
    <mergeCell ref="C2:D2"/>
  </mergeCells>
  <conditionalFormatting sqref="B4:H4">
    <cfRule type="expression" dxfId="14" priority="8">
      <formula>ČísloZobrazenéhoMěsíce&lt;&gt;MONTH(B4)</formula>
    </cfRule>
  </conditionalFormatting>
  <conditionalFormatting sqref="B6:H6">
    <cfRule type="expression" dxfId="13" priority="12">
      <formula>ČísloZobrazenéhoMěsíce&lt;&gt;MONTH(B6)</formula>
    </cfRule>
  </conditionalFormatting>
  <conditionalFormatting sqref="B8:H8">
    <cfRule type="expression" dxfId="12" priority="11">
      <formula>ČísloZobrazenéhoMěsíce&lt;&gt;MONTH(B8)</formula>
    </cfRule>
  </conditionalFormatting>
  <conditionalFormatting sqref="B10:H10">
    <cfRule type="expression" dxfId="11" priority="10">
      <formula>ČísloZobrazenéhoMěsíce&lt;&gt;MONTH(B10)</formula>
    </cfRule>
  </conditionalFormatting>
  <conditionalFormatting sqref="B12:H12">
    <cfRule type="expression" dxfId="10" priority="9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orientation="landscape" r:id="rId1"/>
  <headerFooter differentFirst="1">
    <oddFooter>Page &amp;P of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D2E0A-640F-4A54-A913-2E841145F9A5}">
  <sheetPr>
    <tabColor rgb="FF0070C0"/>
    <pageSetUpPr fitToPage="1"/>
  </sheetPr>
  <dimension ref="B1:L13"/>
  <sheetViews>
    <sheetView showGridLines="0" showRuler="0" zoomScaleNormal="100" workbookViewId="0">
      <selection activeCell="H5" sqref="H5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60" t="s">
        <v>1</v>
      </c>
      <c r="D1" s="60"/>
      <c r="E1" s="3" t="s">
        <v>3</v>
      </c>
      <c r="F1" s="29" t="s">
        <v>72</v>
      </c>
    </row>
    <row r="2" spans="2:12" ht="30" hidden="1" customHeight="1" x14ac:dyDescent="0.25">
      <c r="B2" s="55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5" customFormat="1" ht="16.5" customHeight="1" x14ac:dyDescent="0.25">
      <c r="B4" s="16">
        <f t="array" ref="B4:H4">INDEX(kalendář,ndx+0)</f>
        <v>45656</v>
      </c>
      <c r="C4" s="16">
        <v>45657</v>
      </c>
      <c r="D4" s="16">
        <v>45658</v>
      </c>
      <c r="E4" s="16">
        <v>45659</v>
      </c>
      <c r="F4" s="16">
        <v>45660</v>
      </c>
      <c r="G4" s="16">
        <v>45661</v>
      </c>
      <c r="H4" s="16">
        <v>45662</v>
      </c>
    </row>
    <row r="5" spans="2:12" s="8" customFormat="1" ht="93" customHeight="1" x14ac:dyDescent="0.25">
      <c r="B5" s="28"/>
      <c r="C5" s="56"/>
      <c r="D5" s="9" t="s">
        <v>7</v>
      </c>
      <c r="E5" s="36" t="s">
        <v>138</v>
      </c>
      <c r="F5" s="9" t="s">
        <v>7</v>
      </c>
      <c r="G5" s="36" t="s">
        <v>137</v>
      </c>
      <c r="H5" s="39" t="s">
        <v>132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57">
        <f t="array" ref="B6:H6">INDEX(kalendář,ndx+1)</f>
        <v>45663</v>
      </c>
      <c r="C6" s="57">
        <v>45664</v>
      </c>
      <c r="D6" s="57">
        <v>45665</v>
      </c>
      <c r="E6" s="57">
        <v>45666</v>
      </c>
      <c r="F6" s="57">
        <v>45667</v>
      </c>
      <c r="G6" s="57">
        <v>45668</v>
      </c>
      <c r="H6" s="57">
        <v>45669</v>
      </c>
      <c r="J6" s="10"/>
      <c r="K6" s="10"/>
      <c r="L6" s="15"/>
    </row>
    <row r="7" spans="2:12" s="8" customFormat="1" ht="93" customHeight="1" x14ac:dyDescent="0.25">
      <c r="B7" s="36" t="s">
        <v>91</v>
      </c>
      <c r="C7" s="36" t="s">
        <v>134</v>
      </c>
      <c r="D7" s="9" t="s">
        <v>7</v>
      </c>
      <c r="E7" s="36" t="s">
        <v>65</v>
      </c>
      <c r="F7" s="36" t="s">
        <v>141</v>
      </c>
      <c r="G7" s="39" t="s">
        <v>140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57">
        <f t="array" ref="B8:H8">INDEX(kalendář,ndx+2)</f>
        <v>45670</v>
      </c>
      <c r="C8" s="57">
        <v>45671</v>
      </c>
      <c r="D8" s="57">
        <v>45672</v>
      </c>
      <c r="E8" s="57">
        <v>45673</v>
      </c>
      <c r="F8" s="57">
        <v>45674</v>
      </c>
      <c r="G8" s="57">
        <v>45675</v>
      </c>
      <c r="H8" s="57">
        <v>45676</v>
      </c>
      <c r="J8" s="10"/>
      <c r="K8" s="10"/>
      <c r="L8" s="15"/>
    </row>
    <row r="9" spans="2:12" s="8" customFormat="1" ht="93" customHeight="1" x14ac:dyDescent="0.25">
      <c r="B9" s="36" t="s">
        <v>91</v>
      </c>
      <c r="C9" s="36" t="s">
        <v>134</v>
      </c>
      <c r="D9" s="9" t="s">
        <v>7</v>
      </c>
      <c r="E9" s="36" t="s">
        <v>65</v>
      </c>
      <c r="F9" s="36" t="s">
        <v>143</v>
      </c>
      <c r="G9" s="40" t="s">
        <v>136</v>
      </c>
      <c r="H9" s="9" t="s">
        <v>7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57">
        <f t="array" ref="B10:H10">INDEX(kalendář,ndx+3)</f>
        <v>45677</v>
      </c>
      <c r="C10" s="57">
        <v>45678</v>
      </c>
      <c r="D10" s="57">
        <v>45679</v>
      </c>
      <c r="E10" s="57">
        <v>45680</v>
      </c>
      <c r="F10" s="57">
        <v>45681</v>
      </c>
      <c r="G10" s="57">
        <v>45682</v>
      </c>
      <c r="H10" s="57">
        <v>45683</v>
      </c>
      <c r="J10" s="10"/>
      <c r="K10" s="10"/>
      <c r="L10" s="15"/>
    </row>
    <row r="11" spans="2:12" s="8" customFormat="1" ht="93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36" t="s">
        <v>100</v>
      </c>
      <c r="G11" s="40" t="s">
        <v>142</v>
      </c>
      <c r="H11" s="39" t="s">
        <v>139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57">
        <f t="array" ref="B12:H12">INDEX(kalendář,ndx+4)</f>
        <v>45684</v>
      </c>
      <c r="C12" s="57">
        <v>45685</v>
      </c>
      <c r="D12" s="57">
        <v>45686</v>
      </c>
      <c r="E12" s="57">
        <v>45687</v>
      </c>
      <c r="F12" s="57">
        <v>45688</v>
      </c>
      <c r="G12" s="57">
        <v>45689</v>
      </c>
      <c r="H12" s="57">
        <v>45690</v>
      </c>
    </row>
    <row r="13" spans="2:12" s="8" customFormat="1" ht="93" customHeight="1" x14ac:dyDescent="0.25">
      <c r="B13" s="36" t="s">
        <v>135</v>
      </c>
      <c r="C13" s="36" t="s">
        <v>133</v>
      </c>
      <c r="D13" s="9" t="s">
        <v>7</v>
      </c>
      <c r="E13" s="36" t="s">
        <v>65</v>
      </c>
      <c r="F13" s="36" t="s">
        <v>100</v>
      </c>
      <c r="G13" s="9" t="s">
        <v>7</v>
      </c>
      <c r="H13" s="9" t="s">
        <v>7</v>
      </c>
    </row>
  </sheetData>
  <mergeCells count="2">
    <mergeCell ref="C1:D1"/>
    <mergeCell ref="C2:D2"/>
  </mergeCells>
  <conditionalFormatting sqref="B4:H4">
    <cfRule type="expression" dxfId="9" priority="1">
      <formula>ČísloZobrazenéhoMěsíce&lt;&gt;MONTH(B4)</formula>
    </cfRule>
  </conditionalFormatting>
  <conditionalFormatting sqref="B6:H6">
    <cfRule type="expression" dxfId="8" priority="5">
      <formula>ČísloZobrazenéhoMěsíce&lt;&gt;MONTH(B6)</formula>
    </cfRule>
  </conditionalFormatting>
  <conditionalFormatting sqref="B8:H8">
    <cfRule type="expression" dxfId="7" priority="4">
      <formula>ČísloZobrazenéhoMěsíce&lt;&gt;MONTH(B8)</formula>
    </cfRule>
  </conditionalFormatting>
  <conditionalFormatting sqref="B10:H10">
    <cfRule type="expression" dxfId="6" priority="3">
      <formula>ČísloZobrazenéhoMěsíce&lt;&gt;MONTH(B10)</formula>
    </cfRule>
  </conditionalFormatting>
  <conditionalFormatting sqref="B12:H12">
    <cfRule type="expression" dxfId="5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D6F8D0C-F45B-48D8-BC42-DA3D43C3973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F936561-50FF-4E30-96D3-E9156AAA75EB}"/>
    <dataValidation allowBlank="1" showInputMessage="1" showErrorMessage="1" prompt="Řádky 12 a 14 můžou obsahovat kalendářní data následujícího měsíce, pokud v některém z nich měsíc skončí." sqref="B12" xr:uid="{7EA0E4D4-DA9E-4E36-9889-07606C54E275}"/>
    <dataValidation allowBlank="1" showInputMessage="1" showErrorMessage="1" prompt="Zadejte rok tohoto kalendářního měsíce." sqref="B1" xr:uid="{C6D7C997-B47C-4511-B7B2-05F3F0F21A9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35DC0249-DB82-40B3-9492-F0B2E9ED7BDE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1723B22-39BE-4D9D-BD0F-F1ACB8ADBB1E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5990324-1C40-4FD6-AE71-80358FB12949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orientation="landscape" r:id="rId1"/>
  <headerFooter differentFirst="1">
    <oddFooter>Page &amp;P of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E0797-A643-4A10-981A-36F089F2E6B3}">
  <sheetPr>
    <tabColor rgb="FF0070C0"/>
  </sheetPr>
  <dimension ref="B1:L13"/>
  <sheetViews>
    <sheetView showGridLines="0" tabSelected="1" showRuler="0" zoomScaleNormal="100" workbookViewId="0">
      <selection activeCell="L13" sqref="L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60" t="s">
        <v>5</v>
      </c>
      <c r="D1" s="60"/>
      <c r="E1" s="3" t="s">
        <v>3</v>
      </c>
      <c r="F1" s="30" t="s">
        <v>72</v>
      </c>
    </row>
    <row r="2" spans="2:12" ht="30" hidden="1" customHeight="1" x14ac:dyDescent="0.25">
      <c r="B2" s="58" t="s">
        <v>0</v>
      </c>
      <c r="C2" s="61" t="s">
        <v>2</v>
      </c>
      <c r="D2" s="61"/>
      <c r="E2" s="2" t="s">
        <v>4</v>
      </c>
    </row>
    <row r="3" spans="2:12" ht="19.5" customHeight="1" x14ac:dyDescent="0.25">
      <c r="B3" s="17">
        <f t="array" ref="B3:H3">kalendář</f>
        <v>45677</v>
      </c>
      <c r="C3" s="18">
        <v>45678</v>
      </c>
      <c r="D3" s="19">
        <v>45679</v>
      </c>
      <c r="E3" s="18">
        <v>45680</v>
      </c>
      <c r="F3" s="19">
        <v>45681</v>
      </c>
      <c r="G3" s="18">
        <v>45682</v>
      </c>
      <c r="H3" s="20">
        <v>45683</v>
      </c>
    </row>
    <row r="4" spans="2:12" s="5" customFormat="1" ht="16.5" customHeight="1" x14ac:dyDescent="0.25">
      <c r="B4" s="16">
        <f t="array" ref="B4:H4">INDEX(kalendář,ndx+0)</f>
        <v>45684</v>
      </c>
      <c r="C4" s="16">
        <v>45685</v>
      </c>
      <c r="D4" s="16">
        <v>45686</v>
      </c>
      <c r="E4" s="16">
        <v>45687</v>
      </c>
      <c r="F4" s="16">
        <v>45688</v>
      </c>
      <c r="G4" s="16">
        <v>45689</v>
      </c>
      <c r="H4" s="16">
        <v>45690</v>
      </c>
    </row>
    <row r="5" spans="2:12" s="8" customFormat="1" ht="75.75" customHeight="1" x14ac:dyDescent="0.25">
      <c r="B5" s="7"/>
      <c r="C5" s="7"/>
      <c r="D5" s="7"/>
      <c r="E5" s="23"/>
      <c r="F5" s="23"/>
      <c r="G5" s="9" t="s">
        <v>7</v>
      </c>
      <c r="H5" s="9" t="s">
        <v>7</v>
      </c>
      <c r="J5" s="9" t="s">
        <v>7</v>
      </c>
      <c r="K5" s="10"/>
      <c r="L5" s="14" t="s">
        <v>8</v>
      </c>
    </row>
    <row r="6" spans="2:12" s="5" customFormat="1" ht="16.5" customHeight="1" x14ac:dyDescent="0.3">
      <c r="B6" s="6">
        <f t="array" ref="B6:H6">INDEX(kalendář,ndx+1)</f>
        <v>45691</v>
      </c>
      <c r="C6" s="6">
        <v>45692</v>
      </c>
      <c r="D6" s="6">
        <v>45693</v>
      </c>
      <c r="E6" s="6">
        <v>45694</v>
      </c>
      <c r="F6" s="6">
        <v>45695</v>
      </c>
      <c r="G6" s="6">
        <v>45696</v>
      </c>
      <c r="H6" s="6">
        <v>45697</v>
      </c>
      <c r="J6" s="10"/>
      <c r="K6" s="10"/>
      <c r="L6" s="15"/>
    </row>
    <row r="7" spans="2:12" s="8" customFormat="1" ht="75.75" customHeight="1" x14ac:dyDescent="0.25">
      <c r="B7" s="9" t="s">
        <v>7</v>
      </c>
      <c r="C7" s="9" t="s">
        <v>7</v>
      </c>
      <c r="D7" s="36" t="s">
        <v>144</v>
      </c>
      <c r="E7" s="36" t="s">
        <v>144</v>
      </c>
      <c r="F7" s="36" t="s">
        <v>144</v>
      </c>
      <c r="G7" s="9" t="s">
        <v>150</v>
      </c>
      <c r="H7" s="9" t="s">
        <v>7</v>
      </c>
      <c r="J7" s="11" t="s">
        <v>9</v>
      </c>
      <c r="K7" s="10"/>
      <c r="L7" s="14" t="s">
        <v>10</v>
      </c>
    </row>
    <row r="8" spans="2:12" s="5" customFormat="1" ht="16.5" customHeight="1" x14ac:dyDescent="0.3">
      <c r="B8" s="6">
        <f t="array" ref="B8:H8">INDEX(kalendář,ndx+2)</f>
        <v>45698</v>
      </c>
      <c r="C8" s="6">
        <v>45699</v>
      </c>
      <c r="D8" s="6">
        <v>45700</v>
      </c>
      <c r="E8" s="6">
        <v>45701</v>
      </c>
      <c r="F8" s="6">
        <v>45702</v>
      </c>
      <c r="G8" s="6">
        <v>45703</v>
      </c>
      <c r="H8" s="6">
        <v>45704</v>
      </c>
      <c r="J8" s="10"/>
      <c r="K8" s="10"/>
      <c r="L8" s="15"/>
    </row>
    <row r="9" spans="2:12" s="8" customFormat="1" ht="87.75" customHeight="1" x14ac:dyDescent="0.25">
      <c r="B9" s="36" t="s">
        <v>91</v>
      </c>
      <c r="C9" s="36" t="s">
        <v>146</v>
      </c>
      <c r="D9" s="9" t="s">
        <v>7</v>
      </c>
      <c r="E9" s="39" t="s">
        <v>145</v>
      </c>
      <c r="F9" s="36" t="s">
        <v>147</v>
      </c>
      <c r="G9" s="40" t="s">
        <v>88</v>
      </c>
      <c r="H9" s="40" t="s">
        <v>88</v>
      </c>
      <c r="J9" s="12" t="s">
        <v>11</v>
      </c>
      <c r="K9" s="10"/>
      <c r="L9" s="14" t="s">
        <v>12</v>
      </c>
    </row>
    <row r="10" spans="2:12" s="5" customFormat="1" ht="16.5" customHeight="1" x14ac:dyDescent="0.3">
      <c r="B10" s="6">
        <f t="array" ref="B10:H10">INDEX(kalendář,ndx+3)</f>
        <v>45705</v>
      </c>
      <c r="C10" s="6">
        <v>45706</v>
      </c>
      <c r="D10" s="6">
        <v>45707</v>
      </c>
      <c r="E10" s="6">
        <v>45708</v>
      </c>
      <c r="F10" s="6">
        <v>45709</v>
      </c>
      <c r="G10" s="6">
        <v>45710</v>
      </c>
      <c r="H10" s="6">
        <v>45711</v>
      </c>
      <c r="J10" s="10"/>
      <c r="K10" s="10"/>
      <c r="L10" s="15"/>
    </row>
    <row r="11" spans="2:12" s="8" customFormat="1" ht="75.75" customHeight="1" x14ac:dyDescent="0.25">
      <c r="B11" s="36" t="s">
        <v>91</v>
      </c>
      <c r="C11" s="36" t="s">
        <v>95</v>
      </c>
      <c r="D11" s="9" t="s">
        <v>7</v>
      </c>
      <c r="E11" s="36" t="s">
        <v>65</v>
      </c>
      <c r="F11" s="36" t="s">
        <v>100</v>
      </c>
      <c r="G11" s="59" t="s">
        <v>148</v>
      </c>
      <c r="H11" s="9" t="s">
        <v>7</v>
      </c>
      <c r="J11" s="13" t="s">
        <v>13</v>
      </c>
      <c r="K11" s="10"/>
      <c r="L11" s="14" t="s">
        <v>14</v>
      </c>
    </row>
    <row r="12" spans="2:12" s="5" customFormat="1" ht="16.5" customHeight="1" x14ac:dyDescent="0.25">
      <c r="B12" s="6">
        <f t="array" ref="B12:H12">INDEX(kalendář,ndx+4)</f>
        <v>45712</v>
      </c>
      <c r="C12" s="6">
        <v>45713</v>
      </c>
      <c r="D12" s="6">
        <v>45714</v>
      </c>
      <c r="E12" s="6">
        <v>45715</v>
      </c>
      <c r="F12" s="6">
        <v>45716</v>
      </c>
      <c r="G12" s="6">
        <v>45717</v>
      </c>
      <c r="H12" s="6">
        <v>45718</v>
      </c>
    </row>
    <row r="13" spans="2:12" s="8" customFormat="1" ht="75.75" customHeight="1" x14ac:dyDescent="0.25">
      <c r="B13" s="36" t="s">
        <v>91</v>
      </c>
      <c r="C13" s="36" t="s">
        <v>95</v>
      </c>
      <c r="D13" s="9" t="s">
        <v>7</v>
      </c>
      <c r="E13" s="36" t="s">
        <v>65</v>
      </c>
      <c r="F13" s="36" t="s">
        <v>100</v>
      </c>
      <c r="G13" s="40" t="s">
        <v>149</v>
      </c>
      <c r="H13" s="40" t="s">
        <v>149</v>
      </c>
    </row>
  </sheetData>
  <mergeCells count="2">
    <mergeCell ref="C1:D1"/>
    <mergeCell ref="C2:D2"/>
  </mergeCells>
  <conditionalFormatting sqref="B4:H4">
    <cfRule type="expression" dxfId="4" priority="1">
      <formula>ČísloZobrazenéhoMěsíce&lt;&gt;MONTH(B4)</formula>
    </cfRule>
  </conditionalFormatting>
  <conditionalFormatting sqref="B6:H6">
    <cfRule type="expression" dxfId="3" priority="5">
      <formula>ČísloZobrazenéhoMěsíce&lt;&gt;MONTH(B6)</formula>
    </cfRule>
  </conditionalFormatting>
  <conditionalFormatting sqref="B8:H8">
    <cfRule type="expression" dxfId="2" priority="4">
      <formula>ČísloZobrazenéhoMěsíce&lt;&gt;MONTH(B8)</formula>
    </cfRule>
  </conditionalFormatting>
  <conditionalFormatting sqref="B10:H10">
    <cfRule type="expression" dxfId="1" priority="3">
      <formula>ČísloZobrazenéhoMěsíce&lt;&gt;MONTH(B10)</formula>
    </cfRule>
  </conditionalFormatting>
  <conditionalFormatting sqref="B12:H12">
    <cfRule type="expression" dxfId="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F178913-77A2-4C29-8F73-923D63BCC67D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7B0E2A12-CAE6-41D7-91A5-0610EE17A9AE}"/>
    <dataValidation allowBlank="1" showInputMessage="1" showErrorMessage="1" prompt="Řádky 12 a 14 můžou obsahovat kalendářní data následujícího měsíce, pokud v některém z nich měsíc skončí." sqref="B12" xr:uid="{7D3ADE0C-261B-4420-9837-B2FD99B678A5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3560D7A-6716-471C-9199-69092C2AAF22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E12310B-7BF3-4906-A49B-7643AE4D0CB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1914544-3262-42F3-BDE2-CAE58F1E2DB9}"/>
    <dataValidation allowBlank="1" showInputMessage="1" showErrorMessage="1" prompt="Zadejte rok tohoto kalendářního měsíce." sqref="B1" xr:uid="{19483972-58C3-431F-81C9-998463476847}"/>
    <dataValidation allowBlank="1" showInputMessage="1" showErrorMessage="1" prompt="Do této buňky zadejte denní poznámky. Řádky 5, 7, 9, 11, 13 a 15 obsahují buňky pod dnem v týdnu určené pro denní poznámky." sqref="B5" xr:uid="{8BE09C89-D0D8-4975-8BD6-CB2E50065E3F}"/>
  </dataValidations>
  <printOptions horizontalCentered="1"/>
  <pageMargins left="0.43307086614173229" right="0.43307086614173229" top="0.39370078740157483" bottom="0.51181102362204722" header="0.31496062992125984" footer="0.31496062992125984"/>
  <pageSetup paperSize="9" scale="90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55</vt:i4>
      </vt:variant>
    </vt:vector>
  </HeadingPairs>
  <TitlesOfParts>
    <vt:vector size="69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LEDEN 2025</vt:lpstr>
      <vt:lpstr>ÚNOR 2025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'LEDEN 2025'!Názvy_tisku</vt:lpstr>
      <vt:lpstr>LISTOPAD!Názvy_tisku</vt:lpstr>
      <vt:lpstr>PROSINEC!Názvy_tisku</vt:lpstr>
      <vt:lpstr>ŘÍJEN!Názvy_tisku</vt:lpstr>
      <vt:lpstr>SRPEN!Názvy_tisku</vt:lpstr>
      <vt:lpstr>ÚNOR!Názvy_tisku</vt:lpstr>
      <vt:lpstr>'ÚNOR 2025'!Názvy_tisku</vt:lpstr>
      <vt:lpstr>Září!Oblast_tisku</vt:lpstr>
      <vt:lpstr>OblastNadpisuSloupce1..H12.9</vt:lpstr>
      <vt:lpstr>OblastNadpisuSloupce2..C14.9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'LEDEN 2025'!PočátečníDen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'ÚNOR 2025'!PočátečníDen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'LEDEN 2025'!ZobrazenýMěsíc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'ÚNOR 2025'!ZobrazenýMěsíc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'LEDEN 2025'!ZobrazenýRok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'ÚNOR 2025'!ZobrazenýRok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2025-01-14T08:44:24Z</dcterms:modified>
</cp:coreProperties>
</file>